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4.22" sheetId="4" r:id="rId1"/>
    <sheet name="Sheet3" sheetId="3" r:id="rId2"/>
  </sheets>
  <definedNames>
    <definedName name="_xlnm._FilterDatabase" localSheetId="0" hidden="1">'4.22'!$A$3:$Q$30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<sst xmlns="http://schemas.openxmlformats.org/spreadsheetml/2006/main" count="180" uniqueCount="64">
  <si>
    <t>中华联合财产保险股份有限公司邯郸中心支公司魏县2026年梨果特色农业保险项目公示清单</t>
  </si>
  <si>
    <t>序号</t>
  </si>
  <si>
    <t>乡镇</t>
  </si>
  <si>
    <t>村别</t>
  </si>
  <si>
    <t>投保人</t>
  </si>
  <si>
    <t>亩数</t>
  </si>
  <si>
    <t>户数</t>
  </si>
  <si>
    <t>单位保费</t>
  </si>
  <si>
    <t>单位保额</t>
  </si>
  <si>
    <t>总保费</t>
  </si>
  <si>
    <t>类型</t>
  </si>
  <si>
    <t>总保额</t>
  </si>
  <si>
    <t>起保日期</t>
  </si>
  <si>
    <t>到期日期</t>
  </si>
  <si>
    <t>联系电话</t>
  </si>
  <si>
    <t>农户自付保费（元）</t>
  </si>
  <si>
    <t>政府承担保费（元）</t>
  </si>
  <si>
    <t>备注</t>
  </si>
  <si>
    <t>牙里镇</t>
  </si>
  <si>
    <t>南长兴村</t>
  </si>
  <si>
    <t>刘俊超</t>
  </si>
  <si>
    <t>种植保险</t>
  </si>
  <si>
    <t>2026.4.22</t>
  </si>
  <si>
    <t>2026.10.31</t>
  </si>
  <si>
    <t>梨</t>
  </si>
  <si>
    <t>小侯村</t>
  </si>
  <si>
    <t>常合宪</t>
  </si>
  <si>
    <t>双井镇</t>
  </si>
  <si>
    <t>更化村</t>
  </si>
  <si>
    <t>李国雨</t>
  </si>
  <si>
    <t>前大磨乡</t>
  </si>
  <si>
    <t>张庄村</t>
  </si>
  <si>
    <t>张永锋</t>
  </si>
  <si>
    <t>东代固镇</t>
  </si>
  <si>
    <t>后罗庄村</t>
  </si>
  <si>
    <t>魏县东代固镇后罗庄村高爱国等70户种植户（详见清单）</t>
  </si>
  <si>
    <t>西代固村</t>
  </si>
  <si>
    <t>魏县东代固镇西代固村孙金生等13户种植户（详见清单）</t>
  </si>
  <si>
    <t>魏城镇</t>
  </si>
  <si>
    <t>王营村</t>
  </si>
  <si>
    <t>魏县魏城镇王营村张庆丰等6户种植户（详见清单）</t>
  </si>
  <si>
    <t>魏于村</t>
  </si>
  <si>
    <t>魏县魏城镇魏于村魏怀恩等11户种植户（详见清单）</t>
  </si>
  <si>
    <t>赵寨村</t>
  </si>
  <si>
    <t>魏县魏城镇赵寨村刘阳阳等7户种植户（详见清单）</t>
  </si>
  <si>
    <t>魏县东代固镇后罗庄村高爱国等135户种植户（详见清单）</t>
  </si>
  <si>
    <t>收入保险</t>
  </si>
  <si>
    <t>梨三层袋</t>
  </si>
  <si>
    <t>魏县东代固镇西代固村孙金生等71户种植户（详见清单）</t>
  </si>
  <si>
    <t>魏县魏城镇王营村张庆丰等7户种植户（详见清单）</t>
  </si>
  <si>
    <t>魏县魏城镇魏于村魏怀恩等29户种植户（详见清单）</t>
  </si>
  <si>
    <t>魏县魏城镇赵寨村刘阳阳等10户种植户（详见清单）</t>
  </si>
  <si>
    <t>朱河下村</t>
  </si>
  <si>
    <t>魏县魏城镇朱河下村朱俊伟等7户种植户（详见清单）</t>
  </si>
  <si>
    <t>魏州街道办事处</t>
  </si>
  <si>
    <t>河里西村</t>
  </si>
  <si>
    <t>魏县魏州街道办事处办河里西村李国文等19户种植户（详见清单）</t>
  </si>
  <si>
    <t>魏县东代固镇后罗庄村高爱国等51户种植户（详见清单）</t>
  </si>
  <si>
    <t>梨塑膜袋</t>
  </si>
  <si>
    <t>魏县东代固镇西代固村孙金生等28户种植户（详见清单）</t>
  </si>
  <si>
    <t>魏县魏城镇魏于村魏怀恩等24户种植户（详见清单）</t>
  </si>
  <si>
    <t>魏县魏城镇赵寨村刘阳阳等11户种植户（详见清单）</t>
  </si>
  <si>
    <t>魏县魏州街道办事处河里西村李国文等10户种植户（详见清单）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</si>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</sst>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S19" sqref="S19"/>
    </sheetView>
  </sheetViews>
  <sheetFormatPr defaultColWidth="9" defaultRowHeight="13.5"/>
  <cols>
    <col min="1" max="1" width="3.875" style="4" customWidth="1"/>
    <col min="2" max="2" width="7.5" style="4" customWidth="1"/>
    <col min="3" max="3" width="6.875" style="4" customWidth="1"/>
    <col min="4" max="4" width="38.375" style="4" customWidth="1"/>
    <col min="5" max="5" width="4.75" style="4" customWidth="1"/>
    <col min="6" max="6" width="3.875" style="4" customWidth="1"/>
    <col min="7" max="7" width="5.125" style="4" customWidth="1"/>
    <col min="8" max="8" width="4.875" style="4" customWidth="1"/>
    <col min="9" max="9" width="8.375" style="4" customWidth="1"/>
    <col min="10" max="10" width="7.375" style="4" customWidth="1"/>
    <col min="11" max="11" width="6.625" style="4" customWidth="1"/>
    <col min="12" max="12" width="8.125" style="4" customWidth="1"/>
    <col min="13" max="13" width="8.875" style="4" customWidth="1"/>
    <col min="14" max="14" width="9.625" style="4" customWidth="1"/>
    <col min="15" max="16" width="7" style="4" customWidth="1"/>
    <col min="17" max="17" width="7.125" style="4" customWidth="1"/>
    <col min="18" max="18" width="12.625" style="4"/>
    <col min="19" max="16384" width="9" style="4"/>
  </cols>
  <sheetData>
    <row r="1" s="1" customFormat="1" ht="39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12.75" customHeight="1" spans="1:17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3" customFormat="1" ht="39" customHeight="1" spans="1:1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</row>
    <row r="4" s="4" customFormat="1" ht="13" customHeight="1" spans="1:17">
      <c r="A4" s="10">
        <v>1</v>
      </c>
      <c r="B4" s="10" t="s">
        <v>18</v>
      </c>
      <c r="C4" s="10" t="s">
        <v>19</v>
      </c>
      <c r="D4" s="11" t="s">
        <v>20</v>
      </c>
      <c r="E4" s="10">
        <v>130</v>
      </c>
      <c r="F4" s="11">
        <v>1</v>
      </c>
      <c r="G4" s="10">
        <v>200</v>
      </c>
      <c r="H4" s="10">
        <v>4000</v>
      </c>
      <c r="I4" s="10">
        <f t="shared" ref="I4:I12" si="0">E4*G4</f>
        <v>26000</v>
      </c>
      <c r="J4" s="10" t="s">
        <v>21</v>
      </c>
      <c r="K4" s="10">
        <f t="shared" ref="K4:K12" si="1">E4*H4</f>
        <v>520000</v>
      </c>
      <c r="L4" s="10" t="s">
        <v>22</v>
      </c>
      <c r="M4" s="10" t="s">
        <v>23</v>
      </c>
      <c r="N4" s="12">
        <v>13739665651</v>
      </c>
      <c r="O4" s="10">
        <f t="shared" ref="O4:O39" si="2">E4*60</f>
        <v>7800</v>
      </c>
      <c r="P4" s="10">
        <f t="shared" ref="P4:P39" si="3">E4*140</f>
        <v>18200</v>
      </c>
      <c r="Q4" s="10" t="s">
        <v>24</v>
      </c>
    </row>
    <row r="5" s="4" customFormat="1" ht="13" customHeight="1" spans="1:17">
      <c r="A5" s="10">
        <v>2</v>
      </c>
      <c r="B5" s="10" t="s">
        <v>18</v>
      </c>
      <c r="C5" s="10" t="s">
        <v>25</v>
      </c>
      <c r="D5" s="11" t="s">
        <v>26</v>
      </c>
      <c r="E5" s="10">
        <v>100</v>
      </c>
      <c r="F5" s="11">
        <v>1</v>
      </c>
      <c r="G5" s="10">
        <v>200</v>
      </c>
      <c r="H5" s="10">
        <v>4000</v>
      </c>
      <c r="I5" s="10">
        <f t="shared" si="0"/>
        <v>20000</v>
      </c>
      <c r="J5" s="10" t="s">
        <v>21</v>
      </c>
      <c r="K5" s="10">
        <f t="shared" si="1"/>
        <v>400000</v>
      </c>
      <c r="L5" s="10" t="s">
        <v>22</v>
      </c>
      <c r="M5" s="10" t="s">
        <v>23</v>
      </c>
      <c r="N5" s="12">
        <v>13383005885</v>
      </c>
      <c r="O5" s="10">
        <f t="shared" si="2"/>
        <v>6000</v>
      </c>
      <c r="P5" s="10">
        <f t="shared" si="3"/>
        <v>14000</v>
      </c>
      <c r="Q5" s="10" t="s">
        <v>24</v>
      </c>
    </row>
    <row r="6" s="4" customFormat="1" ht="13" customHeight="1" spans="1:17">
      <c r="A6" s="10">
        <v>3</v>
      </c>
      <c r="B6" s="10" t="s">
        <v>27</v>
      </c>
      <c r="C6" s="10" t="s">
        <v>28</v>
      </c>
      <c r="D6" s="11" t="s">
        <v>29</v>
      </c>
      <c r="E6" s="10">
        <v>100</v>
      </c>
      <c r="F6" s="11">
        <v>1</v>
      </c>
      <c r="G6" s="10">
        <v>200</v>
      </c>
      <c r="H6" s="10">
        <v>4000</v>
      </c>
      <c r="I6" s="10">
        <f t="shared" si="0"/>
        <v>20000</v>
      </c>
      <c r="J6" s="10" t="s">
        <v>21</v>
      </c>
      <c r="K6" s="10">
        <f t="shared" si="1"/>
        <v>400000</v>
      </c>
      <c r="L6" s="10" t="s">
        <v>22</v>
      </c>
      <c r="M6" s="10" t="s">
        <v>23</v>
      </c>
      <c r="N6" s="10">
        <v>13661279046</v>
      </c>
      <c r="O6" s="10">
        <f t="shared" si="2"/>
        <v>6000</v>
      </c>
      <c r="P6" s="10">
        <f t="shared" si="3"/>
        <v>14000</v>
      </c>
      <c r="Q6" s="10" t="s">
        <v>24</v>
      </c>
    </row>
    <row r="7" s="4" customFormat="1" ht="13" customHeight="1" spans="1:17">
      <c r="A7" s="10">
        <v>4</v>
      </c>
      <c r="B7" s="10" t="s">
        <v>30</v>
      </c>
      <c r="C7" s="10" t="s">
        <v>31</v>
      </c>
      <c r="D7" s="11" t="s">
        <v>32</v>
      </c>
      <c r="E7" s="10">
        <v>183</v>
      </c>
      <c r="F7" s="11">
        <v>1</v>
      </c>
      <c r="G7" s="10">
        <v>200</v>
      </c>
      <c r="H7" s="10">
        <v>4000</v>
      </c>
      <c r="I7" s="10">
        <f t="shared" si="0"/>
        <v>36600</v>
      </c>
      <c r="J7" s="10" t="s">
        <v>21</v>
      </c>
      <c r="K7" s="10">
        <f t="shared" si="1"/>
        <v>732000</v>
      </c>
      <c r="L7" s="10" t="s">
        <v>22</v>
      </c>
      <c r="M7" s="10" t="s">
        <v>23</v>
      </c>
      <c r="N7" s="12">
        <v>17732080991</v>
      </c>
      <c r="O7" s="10">
        <f t="shared" si="2"/>
        <v>10980</v>
      </c>
      <c r="P7" s="10">
        <f t="shared" si="3"/>
        <v>25620</v>
      </c>
      <c r="Q7" s="10" t="s">
        <v>24</v>
      </c>
    </row>
    <row r="8" s="4" customFormat="1" ht="13" customHeight="1" spans="1:17">
      <c r="A8" s="10">
        <v>5</v>
      </c>
      <c r="B8" s="10" t="s">
        <v>33</v>
      </c>
      <c r="C8" s="10" t="s">
        <v>34</v>
      </c>
      <c r="D8" s="11" t="s">
        <v>35</v>
      </c>
      <c r="E8" s="10">
        <v>200</v>
      </c>
      <c r="F8" s="11">
        <v>70</v>
      </c>
      <c r="G8" s="10">
        <v>200</v>
      </c>
      <c r="H8" s="10">
        <v>4000</v>
      </c>
      <c r="I8" s="10">
        <f t="shared" si="0"/>
        <v>40000</v>
      </c>
      <c r="J8" s="10" t="s">
        <v>21</v>
      </c>
      <c r="K8" s="10">
        <f t="shared" si="1"/>
        <v>800000</v>
      </c>
      <c r="L8" s="10" t="s">
        <v>22</v>
      </c>
      <c r="M8" s="10" t="s">
        <v>23</v>
      </c>
      <c r="N8" s="12">
        <v>15231804666</v>
      </c>
      <c r="O8" s="10">
        <f t="shared" si="2"/>
        <v>12000</v>
      </c>
      <c r="P8" s="10">
        <f t="shared" si="3"/>
        <v>28000</v>
      </c>
      <c r="Q8" s="10" t="s">
        <v>24</v>
      </c>
    </row>
    <row r="9" s="4" customFormat="1" ht="13" customHeight="1" spans="1:17">
      <c r="A9" s="10">
        <v>6</v>
      </c>
      <c r="B9" s="10" t="s">
        <v>33</v>
      </c>
      <c r="C9" s="10" t="s">
        <v>36</v>
      </c>
      <c r="D9" s="11" t="s">
        <v>37</v>
      </c>
      <c r="E9" s="10">
        <v>60</v>
      </c>
      <c r="F9" s="11">
        <v>13</v>
      </c>
      <c r="G9" s="10">
        <v>200</v>
      </c>
      <c r="H9" s="10">
        <v>4000</v>
      </c>
      <c r="I9" s="10">
        <f t="shared" si="0"/>
        <v>12000</v>
      </c>
      <c r="J9" s="10" t="s">
        <v>21</v>
      </c>
      <c r="K9" s="10">
        <f t="shared" si="1"/>
        <v>240000</v>
      </c>
      <c r="L9" s="10" t="s">
        <v>22</v>
      </c>
      <c r="M9" s="10" t="s">
        <v>23</v>
      </c>
      <c r="N9" s="12">
        <v>13373100438</v>
      </c>
      <c r="O9" s="10">
        <f t="shared" si="2"/>
        <v>3600</v>
      </c>
      <c r="P9" s="10">
        <f t="shared" si="3"/>
        <v>8400</v>
      </c>
      <c r="Q9" s="10" t="s">
        <v>24</v>
      </c>
    </row>
    <row r="10" s="4" customFormat="1" ht="13" customHeight="1" spans="1:17">
      <c r="A10" s="10">
        <v>7</v>
      </c>
      <c r="B10" s="10" t="s">
        <v>38</v>
      </c>
      <c r="C10" s="10" t="s">
        <v>39</v>
      </c>
      <c r="D10" s="11" t="s">
        <v>40</v>
      </c>
      <c r="E10" s="10">
        <v>10</v>
      </c>
      <c r="F10" s="11">
        <v>6</v>
      </c>
      <c r="G10" s="10">
        <v>200</v>
      </c>
      <c r="H10" s="10">
        <v>4000</v>
      </c>
      <c r="I10" s="10">
        <f t="shared" si="0"/>
        <v>2000</v>
      </c>
      <c r="J10" s="10" t="s">
        <v>21</v>
      </c>
      <c r="K10" s="10">
        <f t="shared" si="1"/>
        <v>40000</v>
      </c>
      <c r="L10" s="10" t="s">
        <v>22</v>
      </c>
      <c r="M10" s="10" t="s">
        <v>23</v>
      </c>
      <c r="N10" s="12">
        <v>15530033789</v>
      </c>
      <c r="O10" s="10">
        <f t="shared" si="2"/>
        <v>600</v>
      </c>
      <c r="P10" s="10">
        <f t="shared" si="3"/>
        <v>1400</v>
      </c>
      <c r="Q10" s="10" t="s">
        <v>24</v>
      </c>
    </row>
    <row r="11" s="4" customFormat="1" ht="13" customHeight="1" spans="1:17">
      <c r="A11" s="10">
        <v>8</v>
      </c>
      <c r="B11" s="10" t="s">
        <v>38</v>
      </c>
      <c r="C11" s="10" t="s">
        <v>41</v>
      </c>
      <c r="D11" s="11" t="s">
        <v>42</v>
      </c>
      <c r="E11" s="10">
        <v>10</v>
      </c>
      <c r="F11" s="11">
        <v>11</v>
      </c>
      <c r="G11" s="10">
        <v>200</v>
      </c>
      <c r="H11" s="10">
        <v>4000</v>
      </c>
      <c r="I11" s="10">
        <f t="shared" si="0"/>
        <v>2000</v>
      </c>
      <c r="J11" s="10" t="s">
        <v>21</v>
      </c>
      <c r="K11" s="10">
        <f t="shared" si="1"/>
        <v>40000</v>
      </c>
      <c r="L11" s="10" t="s">
        <v>22</v>
      </c>
      <c r="M11" s="10" t="s">
        <v>23</v>
      </c>
      <c r="N11" s="12">
        <v>13930087978</v>
      </c>
      <c r="O11" s="10">
        <f t="shared" si="2"/>
        <v>600</v>
      </c>
      <c r="P11" s="10">
        <f t="shared" si="3"/>
        <v>1400</v>
      </c>
      <c r="Q11" s="10" t="s">
        <v>24</v>
      </c>
    </row>
    <row r="12" s="4" customFormat="1" ht="13" customHeight="1" spans="1:17">
      <c r="A12" s="10">
        <v>9</v>
      </c>
      <c r="B12" s="10" t="s">
        <v>38</v>
      </c>
      <c r="C12" s="10" t="s">
        <v>43</v>
      </c>
      <c r="D12" s="11" t="s">
        <v>44</v>
      </c>
      <c r="E12" s="10">
        <v>10</v>
      </c>
      <c r="F12" s="11">
        <v>7</v>
      </c>
      <c r="G12" s="10">
        <v>200</v>
      </c>
      <c r="H12" s="10">
        <v>4000</v>
      </c>
      <c r="I12" s="10">
        <f t="shared" si="0"/>
        <v>2000</v>
      </c>
      <c r="J12" s="10" t="s">
        <v>21</v>
      </c>
      <c r="K12" s="10">
        <f t="shared" si="1"/>
        <v>40000</v>
      </c>
      <c r="L12" s="10" t="s">
        <v>22</v>
      </c>
      <c r="M12" s="10" t="s">
        <v>23</v>
      </c>
      <c r="N12" s="12">
        <v>16682030660</v>
      </c>
      <c r="O12" s="10">
        <f t="shared" si="2"/>
        <v>600</v>
      </c>
      <c r="P12" s="10">
        <f t="shared" si="3"/>
        <v>1400</v>
      </c>
      <c r="Q12" s="10" t="s">
        <v>24</v>
      </c>
    </row>
    <row r="13" s="4" customFormat="1" ht="13" customHeight="1" spans="1:17">
      <c r="A13" s="10"/>
      <c r="B13" s="10"/>
      <c r="C13" s="10"/>
      <c r="D13" s="11"/>
      <c r="E13" s="10">
        <f>SUM(E4:E12)</f>
        <v>803</v>
      </c>
      <c r="F13" s="10">
        <f>SUM(F4:F12)</f>
        <v>111</v>
      </c>
      <c r="G13" s="10"/>
      <c r="H13" s="10"/>
      <c r="I13" s="10">
        <f>SUM(I4:I12)</f>
        <v>160600</v>
      </c>
      <c r="J13" s="10"/>
      <c r="K13" s="10"/>
      <c r="L13" s="10"/>
      <c r="M13" s="10"/>
      <c r="N13" s="12"/>
      <c r="O13" s="10">
        <f>SUM(O4:O12)</f>
        <v>48180</v>
      </c>
      <c r="P13" s="10">
        <f>SUM(P4:P12)</f>
        <v>112420</v>
      </c>
      <c r="Q13" s="10"/>
    </row>
    <row r="14" s="4" customFormat="1" ht="13" customHeight="1" spans="1:17">
      <c r="A14" s="10">
        <v>10</v>
      </c>
      <c r="B14" s="10" t="s">
        <v>33</v>
      </c>
      <c r="C14" s="10" t="s">
        <v>34</v>
      </c>
      <c r="D14" s="11" t="s">
        <v>45</v>
      </c>
      <c r="E14" s="10">
        <v>890</v>
      </c>
      <c r="F14" s="10">
        <v>135</v>
      </c>
      <c r="G14" s="10">
        <v>360</v>
      </c>
      <c r="H14" s="10">
        <v>6000</v>
      </c>
      <c r="I14" s="10">
        <f t="shared" ref="I14:I36" si="4">E14*G14</f>
        <v>320400</v>
      </c>
      <c r="J14" s="10" t="s">
        <v>46</v>
      </c>
      <c r="K14" s="10">
        <f t="shared" ref="K14:K36" si="5">E14*H14</f>
        <v>5340000</v>
      </c>
      <c r="L14" s="10" t="s">
        <v>22</v>
      </c>
      <c r="M14" s="10" t="s">
        <v>23</v>
      </c>
      <c r="N14" s="10">
        <v>15231804666</v>
      </c>
      <c r="O14" s="10">
        <f t="shared" ref="O14:O20" si="6">E14*36</f>
        <v>32040</v>
      </c>
      <c r="P14" s="10">
        <f t="shared" ref="P14:P20" si="7">E14*324</f>
        <v>288360</v>
      </c>
      <c r="Q14" s="10" t="s">
        <v>47</v>
      </c>
    </row>
    <row r="15" s="4" customFormat="1" ht="13" customHeight="1" spans="1:17">
      <c r="A15" s="10">
        <v>11</v>
      </c>
      <c r="B15" s="10" t="s">
        <v>33</v>
      </c>
      <c r="C15" s="10" t="s">
        <v>36</v>
      </c>
      <c r="D15" s="11" t="s">
        <v>48</v>
      </c>
      <c r="E15" s="10">
        <v>440</v>
      </c>
      <c r="F15" s="10">
        <v>71</v>
      </c>
      <c r="G15" s="10">
        <v>360</v>
      </c>
      <c r="H15" s="10">
        <v>6000</v>
      </c>
      <c r="I15" s="10">
        <f t="shared" si="4"/>
        <v>158400</v>
      </c>
      <c r="J15" s="10" t="s">
        <v>46</v>
      </c>
      <c r="K15" s="10">
        <f t="shared" si="5"/>
        <v>2640000</v>
      </c>
      <c r="L15" s="10" t="s">
        <v>22</v>
      </c>
      <c r="M15" s="10" t="s">
        <v>23</v>
      </c>
      <c r="N15" s="10">
        <v>13373100438</v>
      </c>
      <c r="O15" s="10">
        <f t="shared" si="6"/>
        <v>15840</v>
      </c>
      <c r="P15" s="10">
        <f t="shared" si="7"/>
        <v>142560</v>
      </c>
      <c r="Q15" s="10" t="s">
        <v>47</v>
      </c>
    </row>
    <row r="16" s="4" customFormat="1" ht="13" customHeight="1" spans="1:17">
      <c r="A16" s="10">
        <v>12</v>
      </c>
      <c r="B16" s="10" t="s">
        <v>38</v>
      </c>
      <c r="C16" s="10" t="s">
        <v>39</v>
      </c>
      <c r="D16" s="11" t="s">
        <v>49</v>
      </c>
      <c r="E16" s="10">
        <v>70</v>
      </c>
      <c r="F16" s="10">
        <v>7</v>
      </c>
      <c r="G16" s="10">
        <v>360</v>
      </c>
      <c r="H16" s="10">
        <v>6000</v>
      </c>
      <c r="I16" s="10">
        <f t="shared" si="4"/>
        <v>25200</v>
      </c>
      <c r="J16" s="10" t="s">
        <v>46</v>
      </c>
      <c r="K16" s="10">
        <f t="shared" si="5"/>
        <v>420000</v>
      </c>
      <c r="L16" s="10" t="s">
        <v>22</v>
      </c>
      <c r="M16" s="10" t="s">
        <v>23</v>
      </c>
      <c r="N16" s="10">
        <v>15530033789</v>
      </c>
      <c r="O16" s="10">
        <f t="shared" si="6"/>
        <v>2520</v>
      </c>
      <c r="P16" s="10">
        <f t="shared" si="7"/>
        <v>22680</v>
      </c>
      <c r="Q16" s="10" t="s">
        <v>47</v>
      </c>
    </row>
    <row r="17" s="4" customFormat="1" ht="13" customHeight="1" spans="1:17">
      <c r="A17" s="10">
        <v>13</v>
      </c>
      <c r="B17" s="10" t="s">
        <v>38</v>
      </c>
      <c r="C17" s="10" t="s">
        <v>41</v>
      </c>
      <c r="D17" s="11" t="s">
        <v>50</v>
      </c>
      <c r="E17" s="10">
        <v>110</v>
      </c>
      <c r="F17" s="10">
        <v>29</v>
      </c>
      <c r="G17" s="10">
        <v>360</v>
      </c>
      <c r="H17" s="10">
        <v>6000</v>
      </c>
      <c r="I17" s="10">
        <f t="shared" si="4"/>
        <v>39600</v>
      </c>
      <c r="J17" s="10" t="s">
        <v>46</v>
      </c>
      <c r="K17" s="10">
        <f t="shared" si="5"/>
        <v>660000</v>
      </c>
      <c r="L17" s="10" t="s">
        <v>22</v>
      </c>
      <c r="M17" s="10" t="s">
        <v>23</v>
      </c>
      <c r="N17" s="10">
        <v>13930087978</v>
      </c>
      <c r="O17" s="10">
        <f t="shared" si="6"/>
        <v>3960</v>
      </c>
      <c r="P17" s="10">
        <f t="shared" si="7"/>
        <v>35640</v>
      </c>
      <c r="Q17" s="10" t="s">
        <v>47</v>
      </c>
    </row>
    <row r="18" s="4" customFormat="1" ht="13" customHeight="1" spans="1:17">
      <c r="A18" s="10">
        <v>14</v>
      </c>
      <c r="B18" s="10" t="s">
        <v>38</v>
      </c>
      <c r="C18" s="10" t="s">
        <v>43</v>
      </c>
      <c r="D18" s="11" t="s">
        <v>51</v>
      </c>
      <c r="E18" s="10">
        <v>130</v>
      </c>
      <c r="F18" s="10">
        <v>10</v>
      </c>
      <c r="G18" s="10">
        <v>360</v>
      </c>
      <c r="H18" s="10">
        <v>6000</v>
      </c>
      <c r="I18" s="10">
        <f t="shared" si="4"/>
        <v>46800</v>
      </c>
      <c r="J18" s="10" t="s">
        <v>46</v>
      </c>
      <c r="K18" s="10">
        <f t="shared" si="5"/>
        <v>780000</v>
      </c>
      <c r="L18" s="10" t="s">
        <v>22</v>
      </c>
      <c r="M18" s="10" t="s">
        <v>23</v>
      </c>
      <c r="N18" s="10">
        <v>16682030660</v>
      </c>
      <c r="O18" s="10">
        <f t="shared" si="6"/>
        <v>4680</v>
      </c>
      <c r="P18" s="10">
        <f t="shared" si="7"/>
        <v>42120</v>
      </c>
      <c r="Q18" s="10" t="s">
        <v>47</v>
      </c>
    </row>
    <row r="19" s="4" customFormat="1" ht="13" customHeight="1" spans="1:17">
      <c r="A19" s="10">
        <v>15</v>
      </c>
      <c r="B19" s="10" t="s">
        <v>38</v>
      </c>
      <c r="C19" s="10" t="s">
        <v>52</v>
      </c>
      <c r="D19" s="11" t="s">
        <v>53</v>
      </c>
      <c r="E19" s="10">
        <v>40</v>
      </c>
      <c r="F19" s="10">
        <v>7</v>
      </c>
      <c r="G19" s="10">
        <v>360</v>
      </c>
      <c r="H19" s="10">
        <v>6000</v>
      </c>
      <c r="I19" s="10">
        <f t="shared" si="4"/>
        <v>14400</v>
      </c>
      <c r="J19" s="10" t="s">
        <v>46</v>
      </c>
      <c r="K19" s="10">
        <f t="shared" si="5"/>
        <v>240000</v>
      </c>
      <c r="L19" s="10" t="s">
        <v>22</v>
      </c>
      <c r="M19" s="10" t="s">
        <v>23</v>
      </c>
      <c r="N19" s="10">
        <v>15100088442</v>
      </c>
      <c r="O19" s="10">
        <f t="shared" si="6"/>
        <v>1440</v>
      </c>
      <c r="P19" s="10">
        <f t="shared" si="7"/>
        <v>12960</v>
      </c>
      <c r="Q19" s="10" t="s">
        <v>47</v>
      </c>
    </row>
    <row r="20" s="4" customFormat="1" ht="22.5" spans="1:17">
      <c r="A20" s="10">
        <v>16</v>
      </c>
      <c r="B20" s="13" t="s">
        <v>54</v>
      </c>
      <c r="C20" s="10" t="s">
        <v>55</v>
      </c>
      <c r="D20" s="14" t="s">
        <v>56</v>
      </c>
      <c r="E20" s="10">
        <v>93</v>
      </c>
      <c r="F20" s="10">
        <v>19</v>
      </c>
      <c r="G20" s="10">
        <v>360</v>
      </c>
      <c r="H20" s="10">
        <v>6000</v>
      </c>
      <c r="I20" s="10">
        <f t="shared" si="4"/>
        <v>33480</v>
      </c>
      <c r="J20" s="10" t="s">
        <v>46</v>
      </c>
      <c r="K20" s="10">
        <f t="shared" si="5"/>
        <v>558000</v>
      </c>
      <c r="L20" s="10" t="s">
        <v>22</v>
      </c>
      <c r="M20" s="10" t="s">
        <v>23</v>
      </c>
      <c r="N20" s="10">
        <v>15833017777</v>
      </c>
      <c r="O20" s="10">
        <f t="shared" si="6"/>
        <v>3348</v>
      </c>
      <c r="P20" s="10">
        <f t="shared" si="7"/>
        <v>30132</v>
      </c>
      <c r="Q20" s="10" t="s">
        <v>47</v>
      </c>
    </row>
    <row r="21" s="4" customFormat="1" ht="13" customHeight="1" spans="1:17">
      <c r="A21" s="10"/>
      <c r="B21" s="10"/>
      <c r="C21" s="10"/>
      <c r="D21" s="11"/>
      <c r="E21" s="10">
        <f>SUM(E14:E20)</f>
        <v>1773</v>
      </c>
      <c r="F21" s="10">
        <f>SUM(F14:F20)</f>
        <v>278</v>
      </c>
      <c r="G21" s="10"/>
      <c r="H21" s="10"/>
      <c r="I21" s="10">
        <f>SUM(I14:I20)</f>
        <v>638280</v>
      </c>
      <c r="J21" s="10"/>
      <c r="K21" s="10"/>
      <c r="L21" s="10"/>
      <c r="M21" s="10"/>
      <c r="N21" s="12"/>
      <c r="O21" s="10">
        <f>SUM(O14:O20)</f>
        <v>63828</v>
      </c>
      <c r="P21" s="10">
        <f>SUM(P14:P20)</f>
        <v>574452</v>
      </c>
      <c r="Q21" s="10"/>
    </row>
    <row r="22" s="4" customFormat="1" ht="13" customHeight="1" spans="1:17">
      <c r="A22" s="10">
        <v>17</v>
      </c>
      <c r="B22" s="10" t="s">
        <v>33</v>
      </c>
      <c r="C22" s="10" t="s">
        <v>34</v>
      </c>
      <c r="D22" s="11" t="s">
        <v>57</v>
      </c>
      <c r="E22" s="15">
        <v>245</v>
      </c>
      <c r="F22" s="10">
        <v>51</v>
      </c>
      <c r="G22" s="10">
        <v>300</v>
      </c>
      <c r="H22" s="10">
        <v>5000</v>
      </c>
      <c r="I22" s="10">
        <f t="shared" ref="I22:I28" si="8">E22*G22</f>
        <v>73500</v>
      </c>
      <c r="J22" s="10" t="s">
        <v>46</v>
      </c>
      <c r="K22" s="10">
        <f t="shared" ref="K22:K28" si="9">E22*H22</f>
        <v>1225000</v>
      </c>
      <c r="L22" s="10" t="s">
        <v>22</v>
      </c>
      <c r="M22" s="10" t="s">
        <v>23</v>
      </c>
      <c r="N22" s="12">
        <v>15231804666</v>
      </c>
      <c r="O22" s="10">
        <f t="shared" ref="O22:O28" si="10">E22*30</f>
        <v>7350</v>
      </c>
      <c r="P22" s="10">
        <f t="shared" ref="P22:P28" si="11">E22*270</f>
        <v>66150</v>
      </c>
      <c r="Q22" s="13" t="s">
        <v>58</v>
      </c>
    </row>
    <row r="23" s="4" customFormat="1" ht="13" customHeight="1" spans="1:17">
      <c r="A23" s="10">
        <v>18</v>
      </c>
      <c r="B23" s="10" t="s">
        <v>33</v>
      </c>
      <c r="C23" s="10" t="s">
        <v>36</v>
      </c>
      <c r="D23" s="11" t="s">
        <v>59</v>
      </c>
      <c r="E23" s="15">
        <v>200</v>
      </c>
      <c r="F23" s="10">
        <v>28</v>
      </c>
      <c r="G23" s="10">
        <v>300</v>
      </c>
      <c r="H23" s="10">
        <v>5000</v>
      </c>
      <c r="I23" s="10">
        <f t="shared" si="8"/>
        <v>60000</v>
      </c>
      <c r="J23" s="10" t="s">
        <v>46</v>
      </c>
      <c r="K23" s="10">
        <f t="shared" si="9"/>
        <v>1000000</v>
      </c>
      <c r="L23" s="10" t="s">
        <v>22</v>
      </c>
      <c r="M23" s="10" t="s">
        <v>23</v>
      </c>
      <c r="N23" s="12">
        <v>13373100438</v>
      </c>
      <c r="O23" s="10">
        <f t="shared" si="10"/>
        <v>6000</v>
      </c>
      <c r="P23" s="10">
        <f t="shared" si="11"/>
        <v>54000</v>
      </c>
      <c r="Q23" s="13" t="s">
        <v>58</v>
      </c>
    </row>
    <row r="24" s="4" customFormat="1" ht="13" customHeight="1" spans="1:17">
      <c r="A24" s="10">
        <v>19</v>
      </c>
      <c r="B24" s="10" t="s">
        <v>38</v>
      </c>
      <c r="C24" s="10" t="s">
        <v>39</v>
      </c>
      <c r="D24" s="11" t="s">
        <v>49</v>
      </c>
      <c r="E24" s="15">
        <v>20</v>
      </c>
      <c r="F24" s="10">
        <v>7</v>
      </c>
      <c r="G24" s="10">
        <v>300</v>
      </c>
      <c r="H24" s="10">
        <v>5000</v>
      </c>
      <c r="I24" s="10">
        <f t="shared" si="8"/>
        <v>6000</v>
      </c>
      <c r="J24" s="10" t="s">
        <v>46</v>
      </c>
      <c r="K24" s="10">
        <f t="shared" si="9"/>
        <v>100000</v>
      </c>
      <c r="L24" s="10" t="s">
        <v>22</v>
      </c>
      <c r="M24" s="10" t="s">
        <v>23</v>
      </c>
      <c r="N24" s="12">
        <v>15530033789</v>
      </c>
      <c r="O24" s="10">
        <f t="shared" si="10"/>
        <v>600</v>
      </c>
      <c r="P24" s="10">
        <f t="shared" si="11"/>
        <v>5400</v>
      </c>
      <c r="Q24" s="13" t="s">
        <v>58</v>
      </c>
    </row>
    <row r="25" s="4" customFormat="1" ht="13" customHeight="1" spans="1:17">
      <c r="A25" s="10">
        <v>20</v>
      </c>
      <c r="B25" s="10" t="s">
        <v>38</v>
      </c>
      <c r="C25" s="10" t="s">
        <v>41</v>
      </c>
      <c r="D25" s="11" t="s">
        <v>60</v>
      </c>
      <c r="E25" s="15">
        <v>80</v>
      </c>
      <c r="F25" s="10">
        <v>24</v>
      </c>
      <c r="G25" s="10">
        <v>300</v>
      </c>
      <c r="H25" s="10">
        <v>5000</v>
      </c>
      <c r="I25" s="10">
        <f t="shared" si="8"/>
        <v>24000</v>
      </c>
      <c r="J25" s="10" t="s">
        <v>46</v>
      </c>
      <c r="K25" s="10">
        <f t="shared" si="9"/>
        <v>400000</v>
      </c>
      <c r="L25" s="10" t="s">
        <v>22</v>
      </c>
      <c r="M25" s="10" t="s">
        <v>23</v>
      </c>
      <c r="N25" s="12">
        <v>13930087978</v>
      </c>
      <c r="O25" s="10">
        <f t="shared" si="10"/>
        <v>2400</v>
      </c>
      <c r="P25" s="10">
        <f t="shared" si="11"/>
        <v>21600</v>
      </c>
      <c r="Q25" s="13" t="s">
        <v>58</v>
      </c>
    </row>
    <row r="26" s="4" customFormat="1" ht="13" customHeight="1" spans="1:17">
      <c r="A26" s="10">
        <v>21</v>
      </c>
      <c r="B26" s="10" t="s">
        <v>38</v>
      </c>
      <c r="C26" s="10" t="s">
        <v>43</v>
      </c>
      <c r="D26" s="11" t="s">
        <v>61</v>
      </c>
      <c r="E26" s="15">
        <v>73</v>
      </c>
      <c r="F26" s="10">
        <v>11</v>
      </c>
      <c r="G26" s="10">
        <v>300</v>
      </c>
      <c r="H26" s="10">
        <v>5000</v>
      </c>
      <c r="I26" s="10">
        <f t="shared" si="8"/>
        <v>21900</v>
      </c>
      <c r="J26" s="10" t="s">
        <v>46</v>
      </c>
      <c r="K26" s="10">
        <f t="shared" si="9"/>
        <v>365000</v>
      </c>
      <c r="L26" s="10" t="s">
        <v>22</v>
      </c>
      <c r="M26" s="10" t="s">
        <v>23</v>
      </c>
      <c r="N26" s="10">
        <v>16682030660</v>
      </c>
      <c r="O26" s="10">
        <f t="shared" si="10"/>
        <v>2190</v>
      </c>
      <c r="P26" s="10">
        <f t="shared" si="11"/>
        <v>19710</v>
      </c>
      <c r="Q26" s="13" t="s">
        <v>58</v>
      </c>
    </row>
    <row r="27" s="4" customFormat="1" ht="13" customHeight="1" spans="1:17">
      <c r="A27" s="10">
        <v>22</v>
      </c>
      <c r="B27" s="10" t="s">
        <v>38</v>
      </c>
      <c r="C27" s="10" t="s">
        <v>52</v>
      </c>
      <c r="D27" s="11" t="s">
        <v>53</v>
      </c>
      <c r="E27" s="15">
        <v>30</v>
      </c>
      <c r="F27" s="10">
        <v>7</v>
      </c>
      <c r="G27" s="10">
        <v>300</v>
      </c>
      <c r="H27" s="10">
        <v>5000</v>
      </c>
      <c r="I27" s="10">
        <f t="shared" si="8"/>
        <v>9000</v>
      </c>
      <c r="J27" s="10" t="s">
        <v>46</v>
      </c>
      <c r="K27" s="10">
        <f t="shared" si="9"/>
        <v>150000</v>
      </c>
      <c r="L27" s="10" t="s">
        <v>22</v>
      </c>
      <c r="M27" s="10" t="s">
        <v>23</v>
      </c>
      <c r="N27" s="10">
        <v>15100088442</v>
      </c>
      <c r="O27" s="10">
        <f t="shared" si="10"/>
        <v>900</v>
      </c>
      <c r="P27" s="10">
        <f t="shared" si="11"/>
        <v>8100</v>
      </c>
      <c r="Q27" s="13" t="s">
        <v>58</v>
      </c>
    </row>
    <row r="28" s="4" customFormat="1" ht="22.5" spans="1:17">
      <c r="A28" s="10">
        <v>23</v>
      </c>
      <c r="B28" s="13" t="s">
        <v>54</v>
      </c>
      <c r="C28" s="10" t="s">
        <v>55</v>
      </c>
      <c r="D28" s="14" t="s">
        <v>62</v>
      </c>
      <c r="E28" s="15">
        <v>37</v>
      </c>
      <c r="F28" s="10">
        <v>10</v>
      </c>
      <c r="G28" s="10">
        <v>300</v>
      </c>
      <c r="H28" s="10">
        <v>5000</v>
      </c>
      <c r="I28" s="10">
        <f t="shared" si="8"/>
        <v>11100</v>
      </c>
      <c r="J28" s="10" t="s">
        <v>46</v>
      </c>
      <c r="K28" s="10">
        <f t="shared" si="9"/>
        <v>185000</v>
      </c>
      <c r="L28" s="10" t="s">
        <v>22</v>
      </c>
      <c r="M28" s="10" t="s">
        <v>23</v>
      </c>
      <c r="N28" s="12">
        <v>15833017777</v>
      </c>
      <c r="O28" s="10">
        <f t="shared" si="10"/>
        <v>1110</v>
      </c>
      <c r="P28" s="10">
        <f t="shared" si="11"/>
        <v>9990</v>
      </c>
      <c r="Q28" s="13" t="s">
        <v>58</v>
      </c>
    </row>
    <row r="29" s="4" customFormat="1" ht="13" customHeight="1" spans="1:17">
      <c r="A29" s="10"/>
      <c r="B29" s="10"/>
      <c r="C29" s="10"/>
      <c r="D29" s="16"/>
      <c r="E29" s="17">
        <f>SUM(E22:E28)</f>
        <v>685</v>
      </c>
      <c r="F29" s="10">
        <f>SUM(F22:F28)</f>
        <v>138</v>
      </c>
      <c r="G29" s="10"/>
      <c r="H29" s="10"/>
      <c r="I29" s="10">
        <f>SUM(I22:I28)</f>
        <v>205500</v>
      </c>
      <c r="J29" s="10"/>
      <c r="K29" s="10"/>
      <c r="L29" s="10"/>
      <c r="M29" s="10"/>
      <c r="N29" s="10"/>
      <c r="O29" s="10">
        <f>SUM(O22:O28)</f>
        <v>20550</v>
      </c>
      <c r="P29" s="10">
        <f>SUM(P22:P28)</f>
        <v>184950</v>
      </c>
      <c r="Q29" s="13"/>
    </row>
    <row r="30" s="5" customFormat="1" ht="19" customHeight="1" spans="1:17">
      <c r="A30" s="18" t="s">
        <v>63</v>
      </c>
      <c r="B30" s="18"/>
      <c r="C30" s="18"/>
      <c r="D30" s="18"/>
      <c r="E30" s="18">
        <f>E29+E21+E13</f>
        <v>3261</v>
      </c>
      <c r="F30" s="18">
        <f t="shared" ref="F30:P30" si="12">F29+F21+F13</f>
        <v>527</v>
      </c>
      <c r="G30" s="18">
        <f t="shared" si="12"/>
        <v>0</v>
      </c>
      <c r="H30" s="18">
        <f t="shared" si="12"/>
        <v>0</v>
      </c>
      <c r="I30" s="18">
        <f t="shared" si="12"/>
        <v>1004380</v>
      </c>
      <c r="J30" s="18">
        <f t="shared" si="12"/>
        <v>0</v>
      </c>
      <c r="K30" s="18">
        <f t="shared" si="12"/>
        <v>0</v>
      </c>
      <c r="L30" s="18">
        <f t="shared" si="12"/>
        <v>0</v>
      </c>
      <c r="M30" s="18">
        <f t="shared" si="12"/>
        <v>0</v>
      </c>
      <c r="N30" s="18">
        <f t="shared" si="12"/>
        <v>0</v>
      </c>
      <c r="O30" s="18">
        <f t="shared" si="12"/>
        <v>132558</v>
      </c>
      <c r="P30" s="18">
        <f t="shared" si="12"/>
        <v>871822</v>
      </c>
      <c r="Q30" s="19"/>
    </row>
  </sheetData>
  <autoFilter xmlns:etc="http://www.wps.cn/officeDocument/2017/etCustomData" ref="A3:Q30" etc:filterBottomFollowUsedRange="0">
    <extLst/>
  </autoFilter>
  <mergeCells count="2">
    <mergeCell ref="A1:Q1"/>
    <mergeCell ref="A30:D30"/>
  </mergeCells>
  <pageMargins left="0" right="0.03888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4.22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延凯</cp:lastModifiedBy>
  <dcterms:created xsi:type="dcterms:W3CDTF">2025-04-21T01:23:00Z</dcterms:created>
  <dcterms:modified xsi:type="dcterms:W3CDTF">2026-05-12T01:40:20Z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ED6B181D1C1D4A6489E040FBDD239047</vt:lpwstr>
  </property>
  <property fmtid="{D5CDD505-2E9C-101B-9397-08002B2CF9AE}" pid="5" name="CalculationRule">
    <vt:i4>0</vt:i4>
  </property>
</Properties>
</file>