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675"/>
  </bookViews>
  <sheets>
    <sheet name="4.24" sheetId="7" r:id="rId1"/>
  </sheets>
  <definedNames>
    <definedName name="_xlnm._FilterDatabase" localSheetId="0" hidden="1">'4.24'!$A$2:$Q$36</definedName>
    <definedName name="_xlnm.Print_Titles" localSheetId="0">'4.24'!$1:$2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<sst xmlns="http://schemas.openxmlformats.org/spreadsheetml/2006/main" count="270" uniqueCount="81">
  <si>
    <t>中国平安财产保险股份有限公司邯郸中心支公司魏县2026年梨果特色农业保险项目公示清单</t>
  </si>
  <si>
    <t>序号</t>
  </si>
  <si>
    <t>乡镇</t>
  </si>
  <si>
    <t>村别</t>
  </si>
  <si>
    <t>投保人</t>
  </si>
  <si>
    <t>亩数</t>
  </si>
  <si>
    <t>户数</t>
  </si>
  <si>
    <t>单位保费</t>
  </si>
  <si>
    <t>单位保额</t>
  </si>
  <si>
    <t>总保费</t>
  </si>
  <si>
    <t>类型</t>
  </si>
  <si>
    <t>总保额</t>
  </si>
  <si>
    <t>起保日期</t>
  </si>
  <si>
    <t>到期日期</t>
  </si>
  <si>
    <t>联系电话</t>
  </si>
  <si>
    <t>农户自付保费（元）</t>
  </si>
  <si>
    <t>政府承担保费（元）</t>
  </si>
  <si>
    <t>备注</t>
  </si>
  <si>
    <t>沙口集乡</t>
  </si>
  <si>
    <t>李家口村</t>
  </si>
  <si>
    <t>常相如</t>
  </si>
  <si>
    <t>种植保险</t>
  </si>
  <si>
    <t>2026.4.22</t>
  </si>
  <si>
    <t>2026.10.31</t>
  </si>
  <si>
    <t>梨</t>
  </si>
  <si>
    <t>北皋镇</t>
  </si>
  <si>
    <t>陈岗村</t>
  </si>
  <si>
    <t>张停林</t>
  </si>
  <si>
    <t>南双庙</t>
  </si>
  <si>
    <t>尹也马村</t>
  </si>
  <si>
    <t>魏县同君创锦种养专业合作社</t>
  </si>
  <si>
    <t>尹文同</t>
  </si>
  <si>
    <t>边马镇</t>
  </si>
  <si>
    <t>楼东村</t>
  </si>
  <si>
    <t>成现利</t>
  </si>
  <si>
    <t>仕望集</t>
  </si>
  <si>
    <t>郭仕望</t>
  </si>
  <si>
    <t>郭文龙</t>
  </si>
  <si>
    <t>双井镇</t>
  </si>
  <si>
    <t>木西村</t>
  </si>
  <si>
    <t>河北辉弘农业科技有限公司</t>
  </si>
  <si>
    <t>台头乡</t>
  </si>
  <si>
    <t>小王庄村</t>
  </si>
  <si>
    <t>王保军</t>
  </si>
  <si>
    <t>泊口乡</t>
  </si>
  <si>
    <t>井南</t>
  </si>
  <si>
    <t>陈四</t>
  </si>
  <si>
    <t>井西</t>
  </si>
  <si>
    <t>昝关印</t>
  </si>
  <si>
    <t>东代固镇</t>
  </si>
  <si>
    <t>东代固村</t>
  </si>
  <si>
    <t>魏县东代固镇东代固村居民委员会</t>
  </si>
  <si>
    <t>魏城镇</t>
  </si>
  <si>
    <t>马于村</t>
  </si>
  <si>
    <t>魏县魏城镇马于村居民委员会</t>
  </si>
  <si>
    <t>南温店</t>
  </si>
  <si>
    <t>魏县魏城镇南温店村居民委员会</t>
  </si>
  <si>
    <t>西南温</t>
  </si>
  <si>
    <t>魏县魏城镇西南温村居民委员会</t>
  </si>
  <si>
    <t>邢于村</t>
  </si>
  <si>
    <t>魏县魏城镇邢于村居民委员会</t>
  </si>
  <si>
    <t>/</t>
  </si>
  <si>
    <t>合计</t>
  </si>
  <si>
    <t>收入保险</t>
  </si>
  <si>
    <t>梨塑膜袋</t>
  </si>
  <si>
    <t>町上</t>
  </si>
  <si>
    <t>魏县魏城镇町上村居民委员会</t>
  </si>
  <si>
    <t>梨三层袋</t>
  </si>
  <si>
    <t>董河下</t>
  </si>
  <si>
    <t>魏县魏城镇董河下村居民委员会</t>
  </si>
  <si>
    <t>范辛寨</t>
  </si>
  <si>
    <t>魏县魏城镇范新寨村居民委员会</t>
  </si>
  <si>
    <t>李辛寨</t>
  </si>
  <si>
    <t>魏县魏城镇李新寨村居民委员会</t>
  </si>
  <si>
    <t>栗辛寨</t>
  </si>
  <si>
    <t>魏县魏城镇栗新寨村居民委员会</t>
  </si>
  <si>
    <t>南辛寨</t>
  </si>
  <si>
    <t>魏县魏城镇南辛寨村居民委员会</t>
  </si>
  <si>
    <t>王辛寨</t>
  </si>
  <si>
    <t>魏县魏城镇王辛寨村居民委员会</t>
  </si>
  <si>
    <t>总合计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</si>
</sst>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6"/>
  <sheetViews>
    <sheetView tabSelected="1" topLeftCell="A32" workbookViewId="0">
      <selection activeCell="A3" sqref="$A3:$XFD36"/>
    </sheetView>
  </sheetViews>
  <sheetFormatPr defaultColWidth="9" defaultRowHeight="39.95" customHeight="1"/>
  <cols>
    <col min="1" max="1" width="5.625" style="2" customWidth="1"/>
    <col min="2" max="2" width="8.75" style="3" customWidth="1"/>
    <col min="3" max="3" width="8.625" style="3" customWidth="1"/>
    <col min="4" max="4" width="20.125" style="3" customWidth="1"/>
    <col min="5" max="5" width="9.125" style="2" customWidth="1"/>
    <col min="6" max="6" width="8" style="2" customWidth="1"/>
    <col min="7" max="7" width="6.25" style="2" customWidth="1"/>
    <col min="8" max="8" width="8.75" style="2" customWidth="1"/>
    <col min="9" max="9" width="8.625" style="2" customWidth="1"/>
    <col min="10" max="10" width="10.625" style="2" customWidth="1"/>
    <col min="11" max="11" width="10.125" style="2" customWidth="1"/>
    <col min="12" max="12" width="9.75" style="2" customWidth="1"/>
    <col min="13" max="13" width="11.25" style="2" customWidth="1"/>
    <col min="14" max="14" width="12" style="2" customWidth="1"/>
    <col min="15" max="15" width="10.625" style="2" customWidth="1"/>
    <col min="16" max="17" width="9" style="2" customWidth="1"/>
    <col min="18" max="16384" width="9" style="2"/>
  </cols>
  <sheetData>
    <row r="1" customHeight="1" spans="1:17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customHeight="1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s="1" customFormat="1" ht="45" customHeight="1" spans="1:17">
      <c r="A3" s="7">
        <v>1</v>
      </c>
      <c r="B3" s="7" t="s">
        <v>18</v>
      </c>
      <c r="C3" s="7" t="s">
        <v>19</v>
      </c>
      <c r="D3" s="7" t="s">
        <v>20</v>
      </c>
      <c r="E3" s="7">
        <v>50</v>
      </c>
      <c r="F3" s="7">
        <v>1</v>
      </c>
      <c r="G3" s="7">
        <v>200</v>
      </c>
      <c r="H3" s="7">
        <v>4000</v>
      </c>
      <c r="I3" s="7">
        <f t="shared" ref="I3:I17" si="0">E3*200</f>
        <v>10000</v>
      </c>
      <c r="J3" s="7" t="s">
        <v>21</v>
      </c>
      <c r="K3" s="7">
        <f t="shared" ref="K3:K18" si="1">E3*4000</f>
        <v>200000</v>
      </c>
      <c r="L3" s="7" t="s">
        <v>22</v>
      </c>
      <c r="M3" s="7" t="s">
        <v>23</v>
      </c>
      <c r="N3" s="7">
        <v>15630353201</v>
      </c>
      <c r="O3" s="7">
        <f>E3*60</f>
        <v>3000</v>
      </c>
      <c r="P3" s="7">
        <f t="shared" ref="P3:P17" si="2">E3*140</f>
        <v>7000</v>
      </c>
      <c r="Q3" s="7" t="s">
        <v>24</v>
      </c>
    </row>
    <row r="4" s="1" customFormat="1" ht="45" customHeight="1" spans="1:17">
      <c r="A4" s="7">
        <v>2</v>
      </c>
      <c r="B4" s="7" t="s">
        <v>25</v>
      </c>
      <c r="C4" s="7" t="s">
        <v>26</v>
      </c>
      <c r="D4" s="7" t="s">
        <v>27</v>
      </c>
      <c r="E4" s="7">
        <v>37</v>
      </c>
      <c r="F4" s="7">
        <v>1</v>
      </c>
      <c r="G4" s="7">
        <v>200</v>
      </c>
      <c r="H4" s="7">
        <v>4000</v>
      </c>
      <c r="I4" s="7">
        <f t="shared" si="0"/>
        <v>7400</v>
      </c>
      <c r="J4" s="7" t="s">
        <v>21</v>
      </c>
      <c r="K4" s="7">
        <f t="shared" si="1"/>
        <v>148000</v>
      </c>
      <c r="L4" s="7" t="s">
        <v>22</v>
      </c>
      <c r="M4" s="7" t="s">
        <v>23</v>
      </c>
      <c r="N4" s="7">
        <v>15081785008</v>
      </c>
      <c r="O4" s="7">
        <f>E4*60</f>
        <v>2220</v>
      </c>
      <c r="P4" s="7">
        <f t="shared" si="2"/>
        <v>5180</v>
      </c>
      <c r="Q4" s="7" t="s">
        <v>24</v>
      </c>
    </row>
    <row r="5" s="1" customFormat="1" ht="45" customHeight="1" spans="1:17">
      <c r="A5" s="7">
        <v>3</v>
      </c>
      <c r="B5" s="7" t="s">
        <v>28</v>
      </c>
      <c r="C5" s="7" t="s">
        <v>29</v>
      </c>
      <c r="D5" s="7" t="s">
        <v>30</v>
      </c>
      <c r="E5" s="7">
        <v>60</v>
      </c>
      <c r="F5" s="7">
        <v>1</v>
      </c>
      <c r="G5" s="7">
        <v>200</v>
      </c>
      <c r="H5" s="7">
        <v>4000</v>
      </c>
      <c r="I5" s="7">
        <f t="shared" si="0"/>
        <v>12000</v>
      </c>
      <c r="J5" s="7" t="s">
        <v>21</v>
      </c>
      <c r="K5" s="7">
        <f t="shared" si="1"/>
        <v>240000</v>
      </c>
      <c r="L5" s="7" t="s">
        <v>22</v>
      </c>
      <c r="M5" s="7" t="s">
        <v>23</v>
      </c>
      <c r="N5" s="7">
        <v>13290402528</v>
      </c>
      <c r="O5" s="7">
        <f>E5*60</f>
        <v>3600</v>
      </c>
      <c r="P5" s="7">
        <f t="shared" si="2"/>
        <v>8400</v>
      </c>
      <c r="Q5" s="7" t="s">
        <v>24</v>
      </c>
    </row>
    <row r="6" s="1" customFormat="1" ht="45" customHeight="1" spans="1:17">
      <c r="A6" s="7">
        <v>4</v>
      </c>
      <c r="B6" s="7" t="s">
        <v>28</v>
      </c>
      <c r="C6" s="7" t="s">
        <v>29</v>
      </c>
      <c r="D6" s="7" t="s">
        <v>31</v>
      </c>
      <c r="E6" s="7">
        <v>220</v>
      </c>
      <c r="F6" s="7">
        <v>1</v>
      </c>
      <c r="G6" s="7">
        <v>200</v>
      </c>
      <c r="H6" s="7">
        <v>4000</v>
      </c>
      <c r="I6" s="7">
        <f t="shared" si="0"/>
        <v>44000</v>
      </c>
      <c r="J6" s="7" t="s">
        <v>21</v>
      </c>
      <c r="K6" s="7">
        <f t="shared" si="1"/>
        <v>880000</v>
      </c>
      <c r="L6" s="7" t="s">
        <v>22</v>
      </c>
      <c r="M6" s="7" t="s">
        <v>23</v>
      </c>
      <c r="N6" s="7">
        <v>13932071686</v>
      </c>
      <c r="O6" s="7">
        <f t="shared" ref="O4:O35" si="3">E6*60</f>
        <v>13200</v>
      </c>
      <c r="P6" s="7">
        <f t="shared" si="2"/>
        <v>30800</v>
      </c>
      <c r="Q6" s="7" t="s">
        <v>24</v>
      </c>
    </row>
    <row r="7" s="1" customFormat="1" ht="45" customHeight="1" spans="1:17">
      <c r="A7" s="7">
        <v>5</v>
      </c>
      <c r="B7" s="7" t="s">
        <v>32</v>
      </c>
      <c r="C7" s="7" t="s">
        <v>33</v>
      </c>
      <c r="D7" s="7" t="s">
        <v>34</v>
      </c>
      <c r="E7" s="7">
        <v>100</v>
      </c>
      <c r="F7" s="7">
        <v>1</v>
      </c>
      <c r="G7" s="7">
        <v>200</v>
      </c>
      <c r="H7" s="7">
        <v>4000</v>
      </c>
      <c r="I7" s="7">
        <f t="shared" si="0"/>
        <v>20000</v>
      </c>
      <c r="J7" s="7" t="s">
        <v>21</v>
      </c>
      <c r="K7" s="7">
        <f t="shared" si="1"/>
        <v>400000</v>
      </c>
      <c r="L7" s="7" t="s">
        <v>22</v>
      </c>
      <c r="M7" s="7" t="s">
        <v>23</v>
      </c>
      <c r="N7" s="7">
        <v>15200114646</v>
      </c>
      <c r="O7" s="7">
        <f t="shared" si="3"/>
        <v>6000</v>
      </c>
      <c r="P7" s="7">
        <f t="shared" si="2"/>
        <v>14000</v>
      </c>
      <c r="Q7" s="7" t="s">
        <v>24</v>
      </c>
    </row>
    <row r="8" s="1" customFormat="1" ht="45" customHeight="1" spans="1:17">
      <c r="A8" s="7">
        <v>6</v>
      </c>
      <c r="B8" s="7" t="s">
        <v>35</v>
      </c>
      <c r="C8" s="7" t="s">
        <v>36</v>
      </c>
      <c r="D8" s="7" t="s">
        <v>37</v>
      </c>
      <c r="E8" s="7">
        <v>150</v>
      </c>
      <c r="F8" s="7">
        <v>1</v>
      </c>
      <c r="G8" s="7">
        <v>200</v>
      </c>
      <c r="H8" s="7">
        <v>4000</v>
      </c>
      <c r="I8" s="7">
        <f t="shared" si="0"/>
        <v>30000</v>
      </c>
      <c r="J8" s="7" t="s">
        <v>21</v>
      </c>
      <c r="K8" s="7">
        <f t="shared" si="1"/>
        <v>600000</v>
      </c>
      <c r="L8" s="7" t="s">
        <v>22</v>
      </c>
      <c r="M8" s="7" t="s">
        <v>23</v>
      </c>
      <c r="N8" s="7">
        <v>15830005003</v>
      </c>
      <c r="O8" s="7">
        <f t="shared" si="3"/>
        <v>9000</v>
      </c>
      <c r="P8" s="7">
        <f t="shared" si="2"/>
        <v>21000</v>
      </c>
      <c r="Q8" s="7" t="s">
        <v>24</v>
      </c>
    </row>
    <row r="9" s="1" customFormat="1" ht="45" customHeight="1" spans="1:17">
      <c r="A9" s="7">
        <v>7</v>
      </c>
      <c r="B9" s="7" t="s">
        <v>38</v>
      </c>
      <c r="C9" s="7" t="s">
        <v>39</v>
      </c>
      <c r="D9" s="7" t="s">
        <v>40</v>
      </c>
      <c r="E9" s="7">
        <v>180</v>
      </c>
      <c r="F9" s="7">
        <v>1</v>
      </c>
      <c r="G9" s="7">
        <v>200</v>
      </c>
      <c r="H9" s="7">
        <v>4000</v>
      </c>
      <c r="I9" s="7">
        <f t="shared" si="0"/>
        <v>36000</v>
      </c>
      <c r="J9" s="7" t="s">
        <v>21</v>
      </c>
      <c r="K9" s="7">
        <f t="shared" si="1"/>
        <v>720000</v>
      </c>
      <c r="L9" s="7" t="s">
        <v>22</v>
      </c>
      <c r="M9" s="7" t="s">
        <v>23</v>
      </c>
      <c r="N9" s="7">
        <v>15026947054</v>
      </c>
      <c r="O9" s="7">
        <f t="shared" si="3"/>
        <v>10800</v>
      </c>
      <c r="P9" s="7">
        <f t="shared" si="2"/>
        <v>25200</v>
      </c>
      <c r="Q9" s="7" t="s">
        <v>24</v>
      </c>
    </row>
    <row r="10" s="1" customFormat="1" ht="45" customHeight="1" spans="1:17">
      <c r="A10" s="7">
        <v>8</v>
      </c>
      <c r="B10" s="7" t="s">
        <v>41</v>
      </c>
      <c r="C10" s="7" t="s">
        <v>42</v>
      </c>
      <c r="D10" s="7" t="s">
        <v>43</v>
      </c>
      <c r="E10" s="7">
        <v>294</v>
      </c>
      <c r="F10" s="7">
        <v>1</v>
      </c>
      <c r="G10" s="7">
        <v>200</v>
      </c>
      <c r="H10" s="7">
        <v>4000</v>
      </c>
      <c r="I10" s="7">
        <f t="shared" si="0"/>
        <v>58800</v>
      </c>
      <c r="J10" s="7" t="s">
        <v>21</v>
      </c>
      <c r="K10" s="7">
        <f t="shared" si="1"/>
        <v>1176000</v>
      </c>
      <c r="L10" s="7" t="s">
        <v>22</v>
      </c>
      <c r="M10" s="7" t="s">
        <v>23</v>
      </c>
      <c r="N10" s="7">
        <v>15083944684</v>
      </c>
      <c r="O10" s="7">
        <f t="shared" si="3"/>
        <v>17640</v>
      </c>
      <c r="P10" s="7">
        <f t="shared" si="2"/>
        <v>41160</v>
      </c>
      <c r="Q10" s="7" t="s">
        <v>24</v>
      </c>
    </row>
    <row r="11" s="1" customFormat="1" ht="45" customHeight="1" spans="1:17">
      <c r="A11" s="7">
        <v>9</v>
      </c>
      <c r="B11" s="7" t="s">
        <v>44</v>
      </c>
      <c r="C11" s="7" t="s">
        <v>45</v>
      </c>
      <c r="D11" s="7" t="s">
        <v>46</v>
      </c>
      <c r="E11" s="7">
        <v>250</v>
      </c>
      <c r="F11" s="7">
        <v>1</v>
      </c>
      <c r="G11" s="7">
        <v>200</v>
      </c>
      <c r="H11" s="7">
        <v>4000</v>
      </c>
      <c r="I11" s="7">
        <f t="shared" si="0"/>
        <v>50000</v>
      </c>
      <c r="J11" s="7" t="s">
        <v>21</v>
      </c>
      <c r="K11" s="7">
        <f t="shared" si="1"/>
        <v>1000000</v>
      </c>
      <c r="L11" s="7" t="s">
        <v>22</v>
      </c>
      <c r="M11" s="7" t="s">
        <v>23</v>
      </c>
      <c r="N11" s="7">
        <v>15140942315</v>
      </c>
      <c r="O11" s="7">
        <f t="shared" si="3"/>
        <v>15000</v>
      </c>
      <c r="P11" s="7">
        <f t="shared" si="2"/>
        <v>35000</v>
      </c>
      <c r="Q11" s="7" t="s">
        <v>24</v>
      </c>
    </row>
    <row r="12" s="1" customFormat="1" ht="45" customHeight="1" spans="1:17">
      <c r="A12" s="7">
        <v>10</v>
      </c>
      <c r="B12" s="7" t="s">
        <v>44</v>
      </c>
      <c r="C12" s="7" t="s">
        <v>47</v>
      </c>
      <c r="D12" s="7" t="s">
        <v>48</v>
      </c>
      <c r="E12" s="7">
        <v>100</v>
      </c>
      <c r="F12" s="7">
        <v>1</v>
      </c>
      <c r="G12" s="7">
        <v>200</v>
      </c>
      <c r="H12" s="7">
        <v>4000</v>
      </c>
      <c r="I12" s="7">
        <f t="shared" si="0"/>
        <v>20000</v>
      </c>
      <c r="J12" s="7" t="s">
        <v>21</v>
      </c>
      <c r="K12" s="7">
        <f t="shared" si="1"/>
        <v>400000</v>
      </c>
      <c r="L12" s="7" t="s">
        <v>22</v>
      </c>
      <c r="M12" s="7" t="s">
        <v>23</v>
      </c>
      <c r="N12" s="7">
        <v>15197939946</v>
      </c>
      <c r="O12" s="7">
        <f t="shared" si="3"/>
        <v>6000</v>
      </c>
      <c r="P12" s="7">
        <f t="shared" si="2"/>
        <v>14000</v>
      </c>
      <c r="Q12" s="7" t="s">
        <v>24</v>
      </c>
    </row>
    <row r="13" s="1" customFormat="1" ht="45" customHeight="1" spans="1:17">
      <c r="A13" s="7">
        <v>11</v>
      </c>
      <c r="B13" s="7" t="s">
        <v>49</v>
      </c>
      <c r="C13" s="7" t="s">
        <v>50</v>
      </c>
      <c r="D13" s="7" t="s">
        <v>51</v>
      </c>
      <c r="E13" s="7">
        <v>498</v>
      </c>
      <c r="F13" s="7">
        <v>85</v>
      </c>
      <c r="G13" s="7">
        <v>200</v>
      </c>
      <c r="H13" s="7">
        <v>4000</v>
      </c>
      <c r="I13" s="7">
        <f t="shared" si="0"/>
        <v>99600</v>
      </c>
      <c r="J13" s="7" t="s">
        <v>21</v>
      </c>
      <c r="K13" s="7">
        <f t="shared" si="1"/>
        <v>1992000</v>
      </c>
      <c r="L13" s="7" t="s">
        <v>22</v>
      </c>
      <c r="M13" s="7" t="s">
        <v>23</v>
      </c>
      <c r="N13" s="7">
        <v>13932057586</v>
      </c>
      <c r="O13" s="7">
        <f t="shared" si="3"/>
        <v>29880</v>
      </c>
      <c r="P13" s="7">
        <f t="shared" si="2"/>
        <v>69720</v>
      </c>
      <c r="Q13" s="7" t="s">
        <v>24</v>
      </c>
    </row>
    <row r="14" s="1" customFormat="1" ht="45" customHeight="1" spans="1:17">
      <c r="A14" s="7">
        <v>12</v>
      </c>
      <c r="B14" s="7" t="s">
        <v>52</v>
      </c>
      <c r="C14" s="7" t="s">
        <v>53</v>
      </c>
      <c r="D14" s="7" t="s">
        <v>54</v>
      </c>
      <c r="E14" s="7">
        <v>174</v>
      </c>
      <c r="F14" s="7">
        <v>8</v>
      </c>
      <c r="G14" s="7">
        <v>200</v>
      </c>
      <c r="H14" s="7">
        <v>4000</v>
      </c>
      <c r="I14" s="7">
        <f t="shared" si="0"/>
        <v>34800</v>
      </c>
      <c r="J14" s="7" t="s">
        <v>21</v>
      </c>
      <c r="K14" s="7">
        <f t="shared" si="1"/>
        <v>696000</v>
      </c>
      <c r="L14" s="7" t="s">
        <v>22</v>
      </c>
      <c r="M14" s="7" t="s">
        <v>23</v>
      </c>
      <c r="N14" s="7">
        <v>13633102681</v>
      </c>
      <c r="O14" s="7">
        <f t="shared" si="3"/>
        <v>10440</v>
      </c>
      <c r="P14" s="7">
        <f t="shared" si="2"/>
        <v>24360</v>
      </c>
      <c r="Q14" s="7" t="s">
        <v>24</v>
      </c>
    </row>
    <row r="15" s="1" customFormat="1" ht="45" customHeight="1" spans="1:17">
      <c r="A15" s="7">
        <v>13</v>
      </c>
      <c r="B15" s="7" t="s">
        <v>52</v>
      </c>
      <c r="C15" s="7" t="s">
        <v>55</v>
      </c>
      <c r="D15" s="7" t="s">
        <v>56</v>
      </c>
      <c r="E15" s="7">
        <v>33</v>
      </c>
      <c r="F15" s="7">
        <v>9</v>
      </c>
      <c r="G15" s="7">
        <v>200</v>
      </c>
      <c r="H15" s="7">
        <v>4000</v>
      </c>
      <c r="I15" s="7">
        <f t="shared" si="0"/>
        <v>6600</v>
      </c>
      <c r="J15" s="7" t="s">
        <v>21</v>
      </c>
      <c r="K15" s="7">
        <f t="shared" si="1"/>
        <v>132000</v>
      </c>
      <c r="L15" s="7" t="s">
        <v>22</v>
      </c>
      <c r="M15" s="7" t="s">
        <v>23</v>
      </c>
      <c r="N15" s="7">
        <v>15176089555</v>
      </c>
      <c r="O15" s="7">
        <f t="shared" si="3"/>
        <v>1980</v>
      </c>
      <c r="P15" s="7">
        <f t="shared" si="2"/>
        <v>4620</v>
      </c>
      <c r="Q15" s="7" t="s">
        <v>24</v>
      </c>
    </row>
    <row r="16" s="1" customFormat="1" ht="45" customHeight="1" spans="1:17">
      <c r="A16" s="7">
        <v>14</v>
      </c>
      <c r="B16" s="7" t="s">
        <v>52</v>
      </c>
      <c r="C16" s="7" t="s">
        <v>57</v>
      </c>
      <c r="D16" s="7" t="s">
        <v>58</v>
      </c>
      <c r="E16" s="7">
        <v>550</v>
      </c>
      <c r="F16" s="7">
        <v>42</v>
      </c>
      <c r="G16" s="7">
        <v>200</v>
      </c>
      <c r="H16" s="7">
        <v>4000</v>
      </c>
      <c r="I16" s="7">
        <f t="shared" si="0"/>
        <v>110000</v>
      </c>
      <c r="J16" s="7" t="s">
        <v>21</v>
      </c>
      <c r="K16" s="7">
        <f t="shared" si="1"/>
        <v>2200000</v>
      </c>
      <c r="L16" s="7" t="s">
        <v>22</v>
      </c>
      <c r="M16" s="7" t="s">
        <v>23</v>
      </c>
      <c r="N16" s="7">
        <v>15933305999</v>
      </c>
      <c r="O16" s="7">
        <f t="shared" si="3"/>
        <v>33000</v>
      </c>
      <c r="P16" s="7">
        <f t="shared" si="2"/>
        <v>77000</v>
      </c>
      <c r="Q16" s="7" t="s">
        <v>24</v>
      </c>
    </row>
    <row r="17" s="1" customFormat="1" ht="45" customHeight="1" spans="1:17">
      <c r="A17" s="7">
        <v>15</v>
      </c>
      <c r="B17" s="7" t="s">
        <v>52</v>
      </c>
      <c r="C17" s="7" t="s">
        <v>59</v>
      </c>
      <c r="D17" s="7" t="s">
        <v>60</v>
      </c>
      <c r="E17" s="7">
        <v>43.5</v>
      </c>
      <c r="F17" s="7">
        <v>6</v>
      </c>
      <c r="G17" s="7">
        <v>200</v>
      </c>
      <c r="H17" s="7">
        <v>4000</v>
      </c>
      <c r="I17" s="7">
        <f t="shared" si="0"/>
        <v>8700</v>
      </c>
      <c r="J17" s="7" t="s">
        <v>21</v>
      </c>
      <c r="K17" s="7">
        <f t="shared" si="1"/>
        <v>174000</v>
      </c>
      <c r="L17" s="7" t="s">
        <v>22</v>
      </c>
      <c r="M17" s="7" t="s">
        <v>23</v>
      </c>
      <c r="N17" s="7">
        <v>15027954038</v>
      </c>
      <c r="O17" s="7">
        <f t="shared" si="3"/>
        <v>2610</v>
      </c>
      <c r="P17" s="7">
        <f t="shared" si="2"/>
        <v>6090</v>
      </c>
      <c r="Q17" s="7" t="s">
        <v>24</v>
      </c>
    </row>
    <row r="18" s="1" customFormat="1" ht="45" customHeight="1" spans="1:17">
      <c r="A18" s="7" t="s">
        <v>61</v>
      </c>
      <c r="B18" s="7" t="s">
        <v>61</v>
      </c>
      <c r="C18" s="7" t="s">
        <v>61</v>
      </c>
      <c r="D18" s="8" t="s">
        <v>62</v>
      </c>
      <c r="E18" s="8">
        <f>SUM(E3:E17)</f>
        <v>2739.5</v>
      </c>
      <c r="F18" s="8">
        <f>SUM(F3:F17)</f>
        <v>160</v>
      </c>
      <c r="G18" s="7" t="s">
        <v>61</v>
      </c>
      <c r="H18" s="8">
        <f>SUM(H3:H17)</f>
        <v>60000</v>
      </c>
      <c r="I18" s="8">
        <f>SUM(I3:I17)</f>
        <v>547900</v>
      </c>
      <c r="J18" s="7" t="s">
        <v>61</v>
      </c>
      <c r="K18" s="8">
        <f t="shared" si="1"/>
        <v>10958000</v>
      </c>
      <c r="L18" s="7" t="s">
        <v>61</v>
      </c>
      <c r="M18" s="7" t="s">
        <v>61</v>
      </c>
      <c r="N18" s="7" t="s">
        <v>61</v>
      </c>
      <c r="O18" s="8">
        <f t="shared" si="3"/>
        <v>164370</v>
      </c>
      <c r="P18" s="8">
        <f>SUM(P3:P17)</f>
        <v>383530</v>
      </c>
      <c r="Q18" s="7" t="s">
        <v>61</v>
      </c>
    </row>
    <row r="19" s="1" customFormat="1" ht="45" customHeight="1" spans="1:17">
      <c r="A19" s="7">
        <v>16</v>
      </c>
      <c r="B19" s="7" t="s">
        <v>49</v>
      </c>
      <c r="C19" s="7" t="s">
        <v>50</v>
      </c>
      <c r="D19" s="7" t="s">
        <v>51</v>
      </c>
      <c r="E19" s="7">
        <v>550</v>
      </c>
      <c r="F19" s="7">
        <v>69</v>
      </c>
      <c r="G19" s="7">
        <v>300</v>
      </c>
      <c r="H19" s="7">
        <v>5000</v>
      </c>
      <c r="I19" s="7">
        <f t="shared" ref="I19:I34" si="4">E19*G19</f>
        <v>165000</v>
      </c>
      <c r="J19" s="7" t="s">
        <v>63</v>
      </c>
      <c r="K19" s="7">
        <f t="shared" ref="K19:K22" si="5">E19*5000</f>
        <v>2750000</v>
      </c>
      <c r="L19" s="7" t="s">
        <v>22</v>
      </c>
      <c r="M19" s="7" t="s">
        <v>23</v>
      </c>
      <c r="N19" s="7">
        <v>13932057586</v>
      </c>
      <c r="O19" s="7">
        <f>E19*30</f>
        <v>16500</v>
      </c>
      <c r="P19" s="7">
        <f t="shared" ref="P19:P21" si="6">E19*G19*0.9</f>
        <v>148500</v>
      </c>
      <c r="Q19" s="7" t="s">
        <v>64</v>
      </c>
    </row>
    <row r="20" s="1" customFormat="1" ht="45" customHeight="1" spans="1:17">
      <c r="A20" s="7">
        <v>17</v>
      </c>
      <c r="B20" s="7" t="s">
        <v>52</v>
      </c>
      <c r="C20" s="7" t="s">
        <v>55</v>
      </c>
      <c r="D20" s="7" t="s">
        <v>56</v>
      </c>
      <c r="E20" s="7">
        <v>174</v>
      </c>
      <c r="F20" s="7">
        <v>32</v>
      </c>
      <c r="G20" s="7">
        <v>300</v>
      </c>
      <c r="H20" s="7">
        <v>5000</v>
      </c>
      <c r="I20" s="7">
        <f t="shared" si="4"/>
        <v>52200</v>
      </c>
      <c r="J20" s="7" t="s">
        <v>63</v>
      </c>
      <c r="K20" s="7">
        <f t="shared" si="5"/>
        <v>870000</v>
      </c>
      <c r="L20" s="7" t="s">
        <v>22</v>
      </c>
      <c r="M20" s="7" t="s">
        <v>23</v>
      </c>
      <c r="N20" s="7">
        <v>15176089555</v>
      </c>
      <c r="O20" s="7">
        <f t="shared" ref="O20:O22" si="7">E20*30</f>
        <v>5220</v>
      </c>
      <c r="P20" s="7">
        <f t="shared" si="6"/>
        <v>46980</v>
      </c>
      <c r="Q20" s="7" t="s">
        <v>64</v>
      </c>
    </row>
    <row r="21" s="1" customFormat="1" ht="45" customHeight="1" spans="1:17">
      <c r="A21" s="7">
        <v>18</v>
      </c>
      <c r="B21" s="7" t="s">
        <v>52</v>
      </c>
      <c r="C21" s="7" t="s">
        <v>57</v>
      </c>
      <c r="D21" s="7" t="s">
        <v>58</v>
      </c>
      <c r="E21" s="7">
        <v>1340</v>
      </c>
      <c r="F21" s="7">
        <v>51</v>
      </c>
      <c r="G21" s="7">
        <v>300</v>
      </c>
      <c r="H21" s="7">
        <v>5000</v>
      </c>
      <c r="I21" s="7">
        <f t="shared" si="4"/>
        <v>402000</v>
      </c>
      <c r="J21" s="7" t="s">
        <v>63</v>
      </c>
      <c r="K21" s="7">
        <f t="shared" si="5"/>
        <v>6700000</v>
      </c>
      <c r="L21" s="7" t="s">
        <v>22</v>
      </c>
      <c r="M21" s="7" t="s">
        <v>23</v>
      </c>
      <c r="N21" s="7">
        <v>15933305999</v>
      </c>
      <c r="O21" s="7">
        <f t="shared" si="7"/>
        <v>40200</v>
      </c>
      <c r="P21" s="7">
        <f t="shared" si="6"/>
        <v>361800</v>
      </c>
      <c r="Q21" s="7" t="s">
        <v>64</v>
      </c>
    </row>
    <row r="22" s="1" customFormat="1" ht="45" customHeight="1" spans="1:17">
      <c r="A22" s="7" t="s">
        <v>61</v>
      </c>
      <c r="B22" s="7" t="s">
        <v>61</v>
      </c>
      <c r="C22" s="7" t="s">
        <v>61</v>
      </c>
      <c r="D22" s="8" t="s">
        <v>62</v>
      </c>
      <c r="E22" s="8">
        <f>SUM(E19:E21)</f>
        <v>2064</v>
      </c>
      <c r="F22" s="8">
        <f>SUM(F19:F21)</f>
        <v>152</v>
      </c>
      <c r="G22" s="7" t="s">
        <v>61</v>
      </c>
      <c r="H22" s="8">
        <v>5000</v>
      </c>
      <c r="I22" s="8">
        <f>SUM(I19:I21)</f>
        <v>619200</v>
      </c>
      <c r="J22" s="7" t="s">
        <v>61</v>
      </c>
      <c r="K22" s="8">
        <f t="shared" si="5"/>
        <v>10320000</v>
      </c>
      <c r="L22" s="7" t="s">
        <v>61</v>
      </c>
      <c r="M22" s="7" t="s">
        <v>61</v>
      </c>
      <c r="N22" s="7" t="s">
        <v>61</v>
      </c>
      <c r="O22" s="8">
        <f t="shared" si="7"/>
        <v>61920</v>
      </c>
      <c r="P22" s="8">
        <f>SUM(P19:P21)</f>
        <v>557280</v>
      </c>
      <c r="Q22" s="7" t="s">
        <v>61</v>
      </c>
    </row>
    <row r="23" s="1" customFormat="1" ht="45" customHeight="1" spans="1:17">
      <c r="A23" s="7">
        <v>19</v>
      </c>
      <c r="B23" s="7" t="s">
        <v>52</v>
      </c>
      <c r="C23" s="7" t="s">
        <v>65</v>
      </c>
      <c r="D23" s="7" t="s">
        <v>66</v>
      </c>
      <c r="E23" s="7">
        <v>96</v>
      </c>
      <c r="F23" s="7">
        <v>10</v>
      </c>
      <c r="G23" s="7">
        <v>360</v>
      </c>
      <c r="H23" s="7">
        <v>6000</v>
      </c>
      <c r="I23" s="7">
        <f t="shared" si="4"/>
        <v>34560</v>
      </c>
      <c r="J23" s="7" t="s">
        <v>63</v>
      </c>
      <c r="K23" s="7">
        <f t="shared" ref="K23:K34" si="8">E23*6000</f>
        <v>576000</v>
      </c>
      <c r="L23" s="7" t="s">
        <v>22</v>
      </c>
      <c r="M23" s="7" t="s">
        <v>23</v>
      </c>
      <c r="N23" s="7">
        <v>13831075406</v>
      </c>
      <c r="O23" s="7">
        <f>E23*36</f>
        <v>3456</v>
      </c>
      <c r="P23" s="7">
        <f t="shared" ref="P23:P34" si="9">E23*G23*0.9</f>
        <v>31104</v>
      </c>
      <c r="Q23" s="7" t="s">
        <v>67</v>
      </c>
    </row>
    <row r="24" s="1" customFormat="1" ht="45" customHeight="1" spans="1:17">
      <c r="A24" s="7">
        <v>20</v>
      </c>
      <c r="B24" s="7" t="s">
        <v>49</v>
      </c>
      <c r="C24" s="7" t="s">
        <v>50</v>
      </c>
      <c r="D24" s="7" t="s">
        <v>51</v>
      </c>
      <c r="E24" s="7">
        <v>1140</v>
      </c>
      <c r="F24" s="7">
        <v>102</v>
      </c>
      <c r="G24" s="7">
        <v>360</v>
      </c>
      <c r="H24" s="7">
        <v>6000</v>
      </c>
      <c r="I24" s="7">
        <f t="shared" si="4"/>
        <v>410400</v>
      </c>
      <c r="J24" s="7" t="s">
        <v>63</v>
      </c>
      <c r="K24" s="7">
        <f t="shared" si="8"/>
        <v>6840000</v>
      </c>
      <c r="L24" s="7" t="s">
        <v>22</v>
      </c>
      <c r="M24" s="7" t="s">
        <v>23</v>
      </c>
      <c r="N24" s="7">
        <v>13932057586</v>
      </c>
      <c r="O24" s="7">
        <f t="shared" ref="O24:O35" si="10">E24*36</f>
        <v>41040</v>
      </c>
      <c r="P24" s="7">
        <f t="shared" si="9"/>
        <v>369360</v>
      </c>
      <c r="Q24" s="7" t="s">
        <v>67</v>
      </c>
    </row>
    <row r="25" s="1" customFormat="1" ht="45" customHeight="1" spans="1:17">
      <c r="A25" s="7">
        <v>21</v>
      </c>
      <c r="B25" s="7" t="s">
        <v>52</v>
      </c>
      <c r="C25" s="7" t="s">
        <v>68</v>
      </c>
      <c r="D25" s="7" t="s">
        <v>69</v>
      </c>
      <c r="E25" s="7">
        <v>400</v>
      </c>
      <c r="F25" s="7">
        <v>17</v>
      </c>
      <c r="G25" s="7">
        <v>360</v>
      </c>
      <c r="H25" s="7">
        <v>6000</v>
      </c>
      <c r="I25" s="7">
        <f t="shared" si="4"/>
        <v>144000</v>
      </c>
      <c r="J25" s="7" t="s">
        <v>63</v>
      </c>
      <c r="K25" s="7">
        <f t="shared" si="8"/>
        <v>2400000</v>
      </c>
      <c r="L25" s="7" t="s">
        <v>22</v>
      </c>
      <c r="M25" s="7" t="s">
        <v>23</v>
      </c>
      <c r="N25" s="7">
        <v>13333203613</v>
      </c>
      <c r="O25" s="7">
        <f t="shared" si="10"/>
        <v>14400</v>
      </c>
      <c r="P25" s="7">
        <f t="shared" si="9"/>
        <v>129600</v>
      </c>
      <c r="Q25" s="7" t="s">
        <v>67</v>
      </c>
    </row>
    <row r="26" s="1" customFormat="1" ht="45" customHeight="1" spans="1:17">
      <c r="A26" s="7">
        <v>22</v>
      </c>
      <c r="B26" s="7" t="s">
        <v>52</v>
      </c>
      <c r="C26" s="7" t="s">
        <v>70</v>
      </c>
      <c r="D26" s="7" t="s">
        <v>71</v>
      </c>
      <c r="E26" s="7">
        <v>80</v>
      </c>
      <c r="F26" s="7">
        <v>4</v>
      </c>
      <c r="G26" s="7">
        <v>360</v>
      </c>
      <c r="H26" s="7">
        <v>6000</v>
      </c>
      <c r="I26" s="7">
        <f t="shared" si="4"/>
        <v>28800</v>
      </c>
      <c r="J26" s="7" t="s">
        <v>63</v>
      </c>
      <c r="K26" s="7">
        <f t="shared" si="8"/>
        <v>480000</v>
      </c>
      <c r="L26" s="7" t="s">
        <v>22</v>
      </c>
      <c r="M26" s="7" t="s">
        <v>23</v>
      </c>
      <c r="N26" s="7">
        <v>13930002422</v>
      </c>
      <c r="O26" s="7">
        <f t="shared" si="10"/>
        <v>2880</v>
      </c>
      <c r="P26" s="7">
        <f t="shared" si="9"/>
        <v>25920</v>
      </c>
      <c r="Q26" s="7" t="s">
        <v>67</v>
      </c>
    </row>
    <row r="27" s="1" customFormat="1" ht="45" customHeight="1" spans="1:17">
      <c r="A27" s="7">
        <v>23</v>
      </c>
      <c r="B27" s="7" t="s">
        <v>52</v>
      </c>
      <c r="C27" s="7" t="s">
        <v>72</v>
      </c>
      <c r="D27" s="7" t="s">
        <v>73</v>
      </c>
      <c r="E27" s="7">
        <v>165</v>
      </c>
      <c r="F27" s="7">
        <v>7</v>
      </c>
      <c r="G27" s="7">
        <v>360</v>
      </c>
      <c r="H27" s="7">
        <v>6000</v>
      </c>
      <c r="I27" s="7">
        <f t="shared" si="4"/>
        <v>59400</v>
      </c>
      <c r="J27" s="7" t="s">
        <v>63</v>
      </c>
      <c r="K27" s="7">
        <f t="shared" si="8"/>
        <v>990000</v>
      </c>
      <c r="L27" s="7" t="s">
        <v>22</v>
      </c>
      <c r="M27" s="7" t="s">
        <v>23</v>
      </c>
      <c r="N27" s="7">
        <v>15200146612</v>
      </c>
      <c r="O27" s="7">
        <f t="shared" si="10"/>
        <v>5940</v>
      </c>
      <c r="P27" s="7">
        <f t="shared" si="9"/>
        <v>53460</v>
      </c>
      <c r="Q27" s="7" t="s">
        <v>67</v>
      </c>
    </row>
    <row r="28" s="1" customFormat="1" ht="45" customHeight="1" spans="1:17">
      <c r="A28" s="7">
        <v>24</v>
      </c>
      <c r="B28" s="7" t="s">
        <v>52</v>
      </c>
      <c r="C28" s="7" t="s">
        <v>74</v>
      </c>
      <c r="D28" s="7" t="s">
        <v>75</v>
      </c>
      <c r="E28" s="7">
        <v>60</v>
      </c>
      <c r="F28" s="7">
        <v>7</v>
      </c>
      <c r="G28" s="7">
        <v>360</v>
      </c>
      <c r="H28" s="7">
        <v>6000</v>
      </c>
      <c r="I28" s="7">
        <f t="shared" si="4"/>
        <v>21600</v>
      </c>
      <c r="J28" s="7" t="s">
        <v>63</v>
      </c>
      <c r="K28" s="7">
        <f t="shared" si="8"/>
        <v>360000</v>
      </c>
      <c r="L28" s="7" t="s">
        <v>22</v>
      </c>
      <c r="M28" s="7" t="s">
        <v>23</v>
      </c>
      <c r="N28" s="7">
        <v>13400202109</v>
      </c>
      <c r="O28" s="7">
        <f t="shared" si="10"/>
        <v>2160</v>
      </c>
      <c r="P28" s="7">
        <f t="shared" si="9"/>
        <v>19440</v>
      </c>
      <c r="Q28" s="7" t="s">
        <v>67</v>
      </c>
    </row>
    <row r="29" s="1" customFormat="1" ht="45" customHeight="1" spans="1:17">
      <c r="A29" s="7">
        <v>25</v>
      </c>
      <c r="B29" s="7" t="s">
        <v>52</v>
      </c>
      <c r="C29" s="7" t="s">
        <v>53</v>
      </c>
      <c r="D29" s="7" t="s">
        <v>54</v>
      </c>
      <c r="E29" s="7">
        <v>400</v>
      </c>
      <c r="F29" s="7">
        <v>102</v>
      </c>
      <c r="G29" s="7">
        <v>360</v>
      </c>
      <c r="H29" s="7">
        <v>6000</v>
      </c>
      <c r="I29" s="7">
        <f t="shared" si="4"/>
        <v>144000</v>
      </c>
      <c r="J29" s="7" t="s">
        <v>63</v>
      </c>
      <c r="K29" s="7">
        <f t="shared" si="8"/>
        <v>2400000</v>
      </c>
      <c r="L29" s="7" t="s">
        <v>22</v>
      </c>
      <c r="M29" s="7" t="s">
        <v>23</v>
      </c>
      <c r="N29" s="7">
        <v>13633102681</v>
      </c>
      <c r="O29" s="7">
        <f t="shared" si="10"/>
        <v>14400</v>
      </c>
      <c r="P29" s="7">
        <f t="shared" si="9"/>
        <v>129600</v>
      </c>
      <c r="Q29" s="7" t="s">
        <v>67</v>
      </c>
    </row>
    <row r="30" s="1" customFormat="1" ht="45" customHeight="1" spans="1:17">
      <c r="A30" s="7">
        <v>26</v>
      </c>
      <c r="B30" s="7" t="s">
        <v>52</v>
      </c>
      <c r="C30" s="7" t="s">
        <v>55</v>
      </c>
      <c r="D30" s="7" t="s">
        <v>56</v>
      </c>
      <c r="E30" s="7">
        <v>500</v>
      </c>
      <c r="F30" s="7">
        <v>26</v>
      </c>
      <c r="G30" s="7">
        <v>360</v>
      </c>
      <c r="H30" s="7">
        <v>6000</v>
      </c>
      <c r="I30" s="7">
        <f t="shared" si="4"/>
        <v>180000</v>
      </c>
      <c r="J30" s="7" t="s">
        <v>63</v>
      </c>
      <c r="K30" s="7">
        <f t="shared" si="8"/>
        <v>3000000</v>
      </c>
      <c r="L30" s="7" t="s">
        <v>22</v>
      </c>
      <c r="M30" s="7" t="s">
        <v>23</v>
      </c>
      <c r="N30" s="7">
        <v>15176089555</v>
      </c>
      <c r="O30" s="7">
        <f t="shared" si="10"/>
        <v>18000</v>
      </c>
      <c r="P30" s="7">
        <f t="shared" si="9"/>
        <v>162000</v>
      </c>
      <c r="Q30" s="7" t="s">
        <v>67</v>
      </c>
    </row>
    <row r="31" s="1" customFormat="1" ht="45" customHeight="1" spans="1:17">
      <c r="A31" s="7">
        <v>27</v>
      </c>
      <c r="B31" s="7" t="s">
        <v>52</v>
      </c>
      <c r="C31" s="7" t="s">
        <v>76</v>
      </c>
      <c r="D31" s="7" t="s">
        <v>77</v>
      </c>
      <c r="E31" s="7">
        <v>180</v>
      </c>
      <c r="F31" s="7">
        <v>12</v>
      </c>
      <c r="G31" s="7">
        <v>360</v>
      </c>
      <c r="H31" s="7">
        <v>6000</v>
      </c>
      <c r="I31" s="7">
        <f t="shared" si="4"/>
        <v>64800</v>
      </c>
      <c r="J31" s="7" t="s">
        <v>63</v>
      </c>
      <c r="K31" s="7">
        <f t="shared" si="8"/>
        <v>1080000</v>
      </c>
      <c r="L31" s="7" t="s">
        <v>22</v>
      </c>
      <c r="M31" s="7" t="s">
        <v>23</v>
      </c>
      <c r="N31" s="7">
        <v>13230006333</v>
      </c>
      <c r="O31" s="7">
        <f t="shared" si="10"/>
        <v>6480</v>
      </c>
      <c r="P31" s="7">
        <f t="shared" si="9"/>
        <v>58320</v>
      </c>
      <c r="Q31" s="7" t="s">
        <v>67</v>
      </c>
    </row>
    <row r="32" s="1" customFormat="1" ht="45" customHeight="1" spans="1:17">
      <c r="A32" s="7">
        <v>28</v>
      </c>
      <c r="B32" s="7" t="s">
        <v>52</v>
      </c>
      <c r="C32" s="7" t="s">
        <v>78</v>
      </c>
      <c r="D32" s="7" t="s">
        <v>79</v>
      </c>
      <c r="E32" s="7">
        <v>85</v>
      </c>
      <c r="F32" s="7">
        <v>7</v>
      </c>
      <c r="G32" s="7">
        <v>360</v>
      </c>
      <c r="H32" s="7">
        <v>6000</v>
      </c>
      <c r="I32" s="7">
        <f t="shared" si="4"/>
        <v>30600</v>
      </c>
      <c r="J32" s="7" t="s">
        <v>63</v>
      </c>
      <c r="K32" s="7">
        <f t="shared" si="8"/>
        <v>510000</v>
      </c>
      <c r="L32" s="7" t="s">
        <v>22</v>
      </c>
      <c r="M32" s="7" t="s">
        <v>23</v>
      </c>
      <c r="N32" s="7">
        <v>15833742238</v>
      </c>
      <c r="O32" s="7">
        <f t="shared" si="10"/>
        <v>3060</v>
      </c>
      <c r="P32" s="7">
        <f t="shared" si="9"/>
        <v>27540</v>
      </c>
      <c r="Q32" s="7" t="s">
        <v>67</v>
      </c>
    </row>
    <row r="33" s="1" customFormat="1" ht="45" customHeight="1" spans="1:17">
      <c r="A33" s="7">
        <v>29</v>
      </c>
      <c r="B33" s="7" t="s">
        <v>52</v>
      </c>
      <c r="C33" s="7" t="s">
        <v>57</v>
      </c>
      <c r="D33" s="7" t="s">
        <v>58</v>
      </c>
      <c r="E33" s="7">
        <v>650</v>
      </c>
      <c r="F33" s="7">
        <v>56</v>
      </c>
      <c r="G33" s="7">
        <v>360</v>
      </c>
      <c r="H33" s="7">
        <v>6000</v>
      </c>
      <c r="I33" s="7">
        <f t="shared" si="4"/>
        <v>234000</v>
      </c>
      <c r="J33" s="7" t="s">
        <v>63</v>
      </c>
      <c r="K33" s="7">
        <f t="shared" si="8"/>
        <v>3900000</v>
      </c>
      <c r="L33" s="7" t="s">
        <v>22</v>
      </c>
      <c r="M33" s="7" t="s">
        <v>23</v>
      </c>
      <c r="N33" s="7">
        <v>15933305999</v>
      </c>
      <c r="O33" s="7">
        <f t="shared" si="10"/>
        <v>23400</v>
      </c>
      <c r="P33" s="7">
        <f t="shared" si="9"/>
        <v>210600</v>
      </c>
      <c r="Q33" s="7" t="s">
        <v>67</v>
      </c>
    </row>
    <row r="34" s="1" customFormat="1" ht="45" customHeight="1" spans="1:17">
      <c r="A34" s="7">
        <v>30</v>
      </c>
      <c r="B34" s="7" t="s">
        <v>52</v>
      </c>
      <c r="C34" s="7" t="s">
        <v>59</v>
      </c>
      <c r="D34" s="7" t="s">
        <v>60</v>
      </c>
      <c r="E34" s="7">
        <v>120</v>
      </c>
      <c r="F34" s="7">
        <v>16</v>
      </c>
      <c r="G34" s="7">
        <v>360</v>
      </c>
      <c r="H34" s="7">
        <v>6000</v>
      </c>
      <c r="I34" s="7">
        <f t="shared" si="4"/>
        <v>43200</v>
      </c>
      <c r="J34" s="7" t="s">
        <v>63</v>
      </c>
      <c r="K34" s="7">
        <f t="shared" si="8"/>
        <v>720000</v>
      </c>
      <c r="L34" s="7" t="s">
        <v>22</v>
      </c>
      <c r="M34" s="7" t="s">
        <v>23</v>
      </c>
      <c r="N34" s="7">
        <v>15027954038</v>
      </c>
      <c r="O34" s="7">
        <f t="shared" si="10"/>
        <v>4320</v>
      </c>
      <c r="P34" s="7">
        <f t="shared" si="9"/>
        <v>38880</v>
      </c>
      <c r="Q34" s="7" t="s">
        <v>67</v>
      </c>
    </row>
    <row r="35" s="1" customFormat="1" ht="45" customHeight="1" spans="1:17">
      <c r="A35" s="7" t="s">
        <v>61</v>
      </c>
      <c r="B35" s="7" t="s">
        <v>61</v>
      </c>
      <c r="C35" s="7" t="s">
        <v>61</v>
      </c>
      <c r="D35" s="7" t="s">
        <v>62</v>
      </c>
      <c r="E35" s="9">
        <f>SUM(E23:E34)</f>
        <v>3876</v>
      </c>
      <c r="F35" s="10">
        <f>SUM(F23:F34)</f>
        <v>366</v>
      </c>
      <c r="G35" s="7" t="s">
        <v>61</v>
      </c>
      <c r="H35" s="7" t="s">
        <v>61</v>
      </c>
      <c r="I35" s="8">
        <f>SUM(I23:I34)</f>
        <v>1395360</v>
      </c>
      <c r="J35" s="7" t="s">
        <v>61</v>
      </c>
      <c r="K35" s="8">
        <f>SUM(K23:K34)</f>
        <v>23256000</v>
      </c>
      <c r="L35" s="7" t="s">
        <v>61</v>
      </c>
      <c r="M35" s="7" t="s">
        <v>61</v>
      </c>
      <c r="N35" s="7" t="s">
        <v>61</v>
      </c>
      <c r="O35" s="8">
        <f t="shared" si="10"/>
        <v>139536</v>
      </c>
      <c r="P35" s="8">
        <f>SUM(P23:P34)</f>
        <v>1255824</v>
      </c>
      <c r="Q35" s="7" t="s">
        <v>61</v>
      </c>
    </row>
    <row r="36" ht="45" customHeight="1" spans="1:17">
      <c r="A36" s="7" t="s">
        <v>61</v>
      </c>
      <c r="B36" s="7" t="s">
        <v>61</v>
      </c>
      <c r="C36" s="7" t="s">
        <v>61</v>
      </c>
      <c r="D36" s="11" t="s">
        <v>80</v>
      </c>
      <c r="E36" s="9">
        <v>8679.5</v>
      </c>
      <c r="F36" s="10">
        <v>678</v>
      </c>
      <c r="G36" s="7" t="s">
        <v>61</v>
      </c>
      <c r="H36" s="7" t="s">
        <v>61</v>
      </c>
      <c r="I36" s="12">
        <v>2562460</v>
      </c>
      <c r="J36" s="7" t="s">
        <v>61</v>
      </c>
      <c r="K36" s="13">
        <v>44534000</v>
      </c>
      <c r="L36" s="7" t="s">
        <v>61</v>
      </c>
      <c r="M36" s="7" t="s">
        <v>61</v>
      </c>
      <c r="N36" s="7" t="s">
        <v>61</v>
      </c>
      <c r="O36" s="12">
        <v>365826</v>
      </c>
      <c r="P36" s="12">
        <v>2196634</v>
      </c>
      <c r="Q36" s="7" t="s">
        <v>61</v>
      </c>
    </row>
  </sheetData>
  <mergeCells count="1">
    <mergeCell ref="A1:Q1"/>
  </mergeCells>
  <pageMargins left="0.393055555555556" right="0.393055555555556" top="0.590277777777778" bottom="0.393055555555556" header="0.511805555555556" footer="0.511805555555556"/>
  <pageSetup paperSize="9" scale="8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4.24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延凯</cp:lastModifiedBy>
  <dcterms:created xsi:type="dcterms:W3CDTF">2023-04-14T00:47:00Z</dcterms:created>
  <cp:lastPrinted>2024-06-07T01:48:00Z</cp:lastPrinted>
  <dcterms:modified xsi:type="dcterms:W3CDTF">2026-05-12T00:58:27Z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9E4AA353C82543E3B72FA2EA937A67CC</vt:lpwstr>
  </property>
  <property fmtid="{D5CDD505-2E9C-101B-9397-08002B2CF9AE}" pid="4" name="CalculationRule">
    <vt:i4>0</vt:i4>
  </property>
</Properties>
</file>