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4" r:id="rId1"/>
  </sheets>
  <definedNames>
    <definedName name="_xlnm._FilterDatabase" localSheetId="0" hidden="1">sheet1!$A$1:$Q$63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<sst xmlns="http://schemas.openxmlformats.org/spreadsheetml/2006/main" count="461" uniqueCount="96">
  <si>
    <t>中国太平洋财产保险股份有限公司邯郸中心支公司魏县2026年梨果特色农业保险项目公示清单</t>
  </si>
  <si>
    <t>序号</t>
  </si>
  <si>
    <t>乡镇</t>
  </si>
  <si>
    <t>村别</t>
  </si>
  <si>
    <t>投保人</t>
  </si>
  <si>
    <t>亩数</t>
  </si>
  <si>
    <t>户数</t>
  </si>
  <si>
    <t>单位保费</t>
  </si>
  <si>
    <t>单位保额</t>
  </si>
  <si>
    <t>总保费</t>
  </si>
  <si>
    <t>类型</t>
  </si>
  <si>
    <t>总保额</t>
  </si>
  <si>
    <t>起保日期</t>
  </si>
  <si>
    <t>到期日期</t>
  </si>
  <si>
    <t>联系电话</t>
  </si>
  <si>
    <t>农户自付保费（元）</t>
  </si>
  <si>
    <t>政府承担保费（元）</t>
  </si>
  <si>
    <t>备注</t>
  </si>
  <si>
    <t>前大磨乡</t>
  </si>
  <si>
    <t>任户村</t>
  </si>
  <si>
    <t>赵静雪</t>
  </si>
  <si>
    <t>种植保险</t>
  </si>
  <si>
    <t>2026.4.22</t>
  </si>
  <si>
    <t>2026.10.31</t>
  </si>
  <si>
    <t>梨</t>
  </si>
  <si>
    <t>院堡镇</t>
  </si>
  <si>
    <t>连三家</t>
  </si>
  <si>
    <t>杨忠海</t>
  </si>
  <si>
    <t>院东村</t>
  </si>
  <si>
    <t>张艳花</t>
  </si>
  <si>
    <t>棘针寨镇</t>
  </si>
  <si>
    <t>棘针寨村</t>
  </si>
  <si>
    <t>郭志晓</t>
  </si>
  <si>
    <t>张二庄镇</t>
  </si>
  <si>
    <t>北留固村</t>
  </si>
  <si>
    <t>魏县漳卫家庭农场</t>
  </si>
  <si>
    <t>车往镇</t>
  </si>
  <si>
    <t>魏西村</t>
  </si>
  <si>
    <t>李玉振</t>
  </si>
  <si>
    <t>沙口集镇</t>
  </si>
  <si>
    <t>北辛庄村</t>
  </si>
  <si>
    <t>杨海峰</t>
  </si>
  <si>
    <t>郝中村</t>
  </si>
  <si>
    <t>魏县魏梨苑种植专业合作社</t>
  </si>
  <si>
    <t>德政镇</t>
  </si>
  <si>
    <t>德二村</t>
  </si>
  <si>
    <t>王海明</t>
  </si>
  <si>
    <t>义井村</t>
  </si>
  <si>
    <t>郭平义</t>
  </si>
  <si>
    <t>北台头乡</t>
  </si>
  <si>
    <t>乔小庄村</t>
  </si>
  <si>
    <t>张帅军</t>
  </si>
  <si>
    <t>岗上村</t>
  </si>
  <si>
    <t>栗祥军</t>
  </si>
  <si>
    <t>杨容静</t>
  </si>
  <si>
    <t>里八庄村</t>
  </si>
  <si>
    <t>秦书秀</t>
  </si>
  <si>
    <t>魏城镇</t>
  </si>
  <si>
    <t>东南温村</t>
  </si>
  <si>
    <t>魏县堂俊种植专业合作社</t>
  </si>
  <si>
    <t>老君堂村</t>
  </si>
  <si>
    <t>魏县棘针寨镇老君堂村民委员会</t>
  </si>
  <si>
    <t>魏县棘针寨镇里八庄村民委员会</t>
  </si>
  <si>
    <t>马胡寨村</t>
  </si>
  <si>
    <t>魏县棘针寨镇马胡寨村民委员会</t>
  </si>
  <si>
    <t>刘河下村</t>
  </si>
  <si>
    <t>魏县魏城镇刘河下居民委员会</t>
  </si>
  <si>
    <t>常于村</t>
  </si>
  <si>
    <t>魏县魏城镇常于村居民委员会</t>
  </si>
  <si>
    <t>东代固镇</t>
  </si>
  <si>
    <t>房小庄村</t>
  </si>
  <si>
    <t>魏县东代固镇房小庄居民委员会</t>
  </si>
  <si>
    <t>邓二庄村</t>
  </si>
  <si>
    <t>魏县棘针寨镇邓二庄村民委员会</t>
  </si>
  <si>
    <t>张固村</t>
  </si>
  <si>
    <t>魏县东代固镇张固居民委员会</t>
  </si>
  <si>
    <t>前闫庄村</t>
  </si>
  <si>
    <t>魏县东代固镇前闫庄村民委员会</t>
  </si>
  <si>
    <t>北代固村</t>
  </si>
  <si>
    <t>魏县东代固镇北代固村民委员会</t>
  </si>
  <si>
    <t>北张庄村</t>
  </si>
  <si>
    <t>魏县东代固镇北张庄村民委员会</t>
  </si>
  <si>
    <t>西仓口村</t>
  </si>
  <si>
    <t>魏县车往镇优秀家庭农场</t>
  </si>
  <si>
    <t>白仕望村</t>
  </si>
  <si>
    <t>魏县魏城镇白仕望居民委员会</t>
  </si>
  <si>
    <t>/</t>
  </si>
  <si>
    <t>合计</t>
  </si>
  <si>
    <t>收入保险</t>
  </si>
  <si>
    <t>梨三层袋</t>
  </si>
  <si>
    <t>孟于村</t>
  </si>
  <si>
    <t>魏县魏城镇孟于村居民委员会</t>
  </si>
  <si>
    <t>魏县魏城镇东南温居民委员会</t>
  </si>
  <si>
    <t>魏县五水润泽农业开发有限公司</t>
  </si>
  <si>
    <t>梨塑膜袋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</si>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</sst>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b/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3"/>
  <sheetViews>
    <sheetView tabSelected="1" zoomScale="115" zoomScaleNormal="115" workbookViewId="0">
      <pane ySplit="2" topLeftCell="A3" activePane="bottomLeft" state="frozen"/>
      <selection/>
      <selection pane="bottomLeft" activeCell="D5" sqref="D5"/>
    </sheetView>
  </sheetViews>
  <sheetFormatPr defaultColWidth="9.25" defaultRowHeight="11.25"/>
  <cols>
    <col min="1" max="1" width="5.59166666666667" style="3" customWidth="1"/>
    <col min="2" max="2" width="8.01666666666667" style="3" customWidth="1"/>
    <col min="3" max="3" width="12.2416666666667" style="3" customWidth="1"/>
    <col min="4" max="4" width="23.0083333333333" style="3" customWidth="1"/>
    <col min="5" max="5" width="6.125" style="3" customWidth="1"/>
    <col min="6" max="6" width="4.875" style="3" customWidth="1"/>
    <col min="7" max="7" width="4.56666666666667" style="3" customWidth="1"/>
    <col min="8" max="8" width="6.98333333333333" style="3" customWidth="1"/>
    <col min="9" max="9" width="7.5" style="3" customWidth="1"/>
    <col min="10" max="10" width="8.35833333333333" style="3" customWidth="1"/>
    <col min="11" max="11" width="8.375" style="3" customWidth="1"/>
    <col min="12" max="12" width="8.275" style="3" customWidth="1"/>
    <col min="13" max="13" width="9.56666666666667" style="3" customWidth="1"/>
    <col min="14" max="14" width="9.625" style="3" customWidth="1"/>
    <col min="15" max="15" width="7.125" style="3" customWidth="1"/>
    <col min="16" max="16" width="7.5" style="3" customWidth="1"/>
    <col min="17" max="17" width="6.875" style="3" customWidth="1"/>
    <col min="18" max="16382" width="9.25" style="3" customWidth="1"/>
    <col min="16383" max="16384" width="9.25" style="3"/>
  </cols>
  <sheetData>
    <row r="1" s="1" customFormat="1" ht="20.25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33.75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7" t="s">
        <v>15</v>
      </c>
      <c r="P2" s="7" t="s">
        <v>16</v>
      </c>
      <c r="Q2" s="6" t="s">
        <v>17</v>
      </c>
    </row>
    <row r="3" s="3" customFormat="1" ht="15" customHeight="1" spans="1:17">
      <c r="A3" s="8">
        <v>1</v>
      </c>
      <c r="B3" s="9" t="s">
        <v>18</v>
      </c>
      <c r="C3" s="8" t="s">
        <v>19</v>
      </c>
      <c r="D3" s="9" t="s">
        <v>20</v>
      </c>
      <c r="E3" s="9">
        <v>170</v>
      </c>
      <c r="F3" s="10">
        <v>1</v>
      </c>
      <c r="G3" s="9">
        <v>200</v>
      </c>
      <c r="H3" s="9">
        <v>4000</v>
      </c>
      <c r="I3" s="9">
        <f t="shared" ref="I3:I30" si="0">E3*G3</f>
        <v>34000</v>
      </c>
      <c r="J3" s="9" t="s">
        <v>21</v>
      </c>
      <c r="K3" s="9">
        <f t="shared" ref="K3:K30" si="1">E3*H3</f>
        <v>680000</v>
      </c>
      <c r="L3" s="9" t="s">
        <v>22</v>
      </c>
      <c r="M3" s="9" t="s">
        <v>23</v>
      </c>
      <c r="N3" s="11">
        <v>13315049999</v>
      </c>
      <c r="O3" s="9">
        <f t="shared" ref="O3:O38" si="2">E3*60</f>
        <v>10200</v>
      </c>
      <c r="P3" s="9">
        <f t="shared" ref="P3:P38" si="3">E3*140</f>
        <v>23800</v>
      </c>
      <c r="Q3" s="9" t="s">
        <v>24</v>
      </c>
    </row>
    <row r="4" s="3" customFormat="1" ht="15" customHeight="1" spans="1:17">
      <c r="A4" s="8">
        <v>2</v>
      </c>
      <c r="B4" s="9" t="s">
        <v>25</v>
      </c>
      <c r="C4" s="9" t="s">
        <v>26</v>
      </c>
      <c r="D4" s="9" t="s">
        <v>27</v>
      </c>
      <c r="E4" s="9">
        <v>157</v>
      </c>
      <c r="F4" s="10">
        <v>1</v>
      </c>
      <c r="G4" s="9">
        <v>200</v>
      </c>
      <c r="H4" s="9">
        <v>4000</v>
      </c>
      <c r="I4" s="9">
        <f t="shared" si="0"/>
        <v>31400</v>
      </c>
      <c r="J4" s="9" t="s">
        <v>21</v>
      </c>
      <c r="K4" s="9">
        <f t="shared" si="1"/>
        <v>628000</v>
      </c>
      <c r="L4" s="9" t="s">
        <v>22</v>
      </c>
      <c r="M4" s="9" t="s">
        <v>23</v>
      </c>
      <c r="N4" s="11">
        <v>13930003816</v>
      </c>
      <c r="O4" s="9">
        <f t="shared" si="2"/>
        <v>9420</v>
      </c>
      <c r="P4" s="9">
        <f t="shared" si="3"/>
        <v>21980</v>
      </c>
      <c r="Q4" s="9" t="s">
        <v>24</v>
      </c>
    </row>
    <row r="5" s="3" customFormat="1" ht="15" customHeight="1" spans="1:17">
      <c r="A5" s="8">
        <v>3</v>
      </c>
      <c r="B5" s="9" t="s">
        <v>25</v>
      </c>
      <c r="C5" s="9" t="s">
        <v>28</v>
      </c>
      <c r="D5" s="9" t="s">
        <v>29</v>
      </c>
      <c r="E5" s="9">
        <v>220</v>
      </c>
      <c r="F5" s="10">
        <v>1</v>
      </c>
      <c r="G5" s="9">
        <v>200</v>
      </c>
      <c r="H5" s="9">
        <v>4000</v>
      </c>
      <c r="I5" s="9">
        <f t="shared" si="0"/>
        <v>44000</v>
      </c>
      <c r="J5" s="9" t="s">
        <v>21</v>
      </c>
      <c r="K5" s="9">
        <f t="shared" si="1"/>
        <v>880000</v>
      </c>
      <c r="L5" s="9" t="s">
        <v>22</v>
      </c>
      <c r="M5" s="9" t="s">
        <v>23</v>
      </c>
      <c r="N5" s="11">
        <v>15030428286</v>
      </c>
      <c r="O5" s="9">
        <f t="shared" si="2"/>
        <v>13200</v>
      </c>
      <c r="P5" s="9">
        <f t="shared" si="3"/>
        <v>30800</v>
      </c>
      <c r="Q5" s="9" t="s">
        <v>24</v>
      </c>
    </row>
    <row r="6" s="3" customFormat="1" ht="15" customHeight="1" spans="1:17">
      <c r="A6" s="8">
        <v>4</v>
      </c>
      <c r="B6" s="9" t="s">
        <v>30</v>
      </c>
      <c r="C6" s="9" t="s">
        <v>31</v>
      </c>
      <c r="D6" s="9" t="s">
        <v>32</v>
      </c>
      <c r="E6" s="9">
        <v>100</v>
      </c>
      <c r="F6" s="10">
        <v>1</v>
      </c>
      <c r="G6" s="9">
        <v>200</v>
      </c>
      <c r="H6" s="9">
        <v>4000</v>
      </c>
      <c r="I6" s="9">
        <f t="shared" si="0"/>
        <v>20000</v>
      </c>
      <c r="J6" s="9" t="s">
        <v>21</v>
      </c>
      <c r="K6" s="9">
        <f t="shared" si="1"/>
        <v>400000</v>
      </c>
      <c r="L6" s="9" t="s">
        <v>22</v>
      </c>
      <c r="M6" s="9" t="s">
        <v>23</v>
      </c>
      <c r="N6" s="11">
        <v>18903306780</v>
      </c>
      <c r="O6" s="9">
        <f t="shared" si="2"/>
        <v>6000</v>
      </c>
      <c r="P6" s="9">
        <f t="shared" si="3"/>
        <v>14000</v>
      </c>
      <c r="Q6" s="9" t="s">
        <v>24</v>
      </c>
    </row>
    <row r="7" s="3" customFormat="1" ht="15" customHeight="1" spans="1:17">
      <c r="A7" s="8">
        <v>5</v>
      </c>
      <c r="B7" s="9" t="s">
        <v>33</v>
      </c>
      <c r="C7" s="9" t="s">
        <v>34</v>
      </c>
      <c r="D7" s="9" t="s">
        <v>35</v>
      </c>
      <c r="E7" s="9">
        <v>145</v>
      </c>
      <c r="F7" s="10">
        <v>1</v>
      </c>
      <c r="G7" s="9">
        <v>200</v>
      </c>
      <c r="H7" s="9">
        <v>4000</v>
      </c>
      <c r="I7" s="9">
        <f t="shared" si="0"/>
        <v>29000</v>
      </c>
      <c r="J7" s="9" t="s">
        <v>21</v>
      </c>
      <c r="K7" s="9">
        <f t="shared" si="1"/>
        <v>580000</v>
      </c>
      <c r="L7" s="9" t="s">
        <v>22</v>
      </c>
      <c r="M7" s="9" t="s">
        <v>23</v>
      </c>
      <c r="N7" s="11">
        <v>15831836999</v>
      </c>
      <c r="O7" s="9">
        <f t="shared" si="2"/>
        <v>8700</v>
      </c>
      <c r="P7" s="9">
        <f t="shared" si="3"/>
        <v>20300</v>
      </c>
      <c r="Q7" s="9" t="s">
        <v>24</v>
      </c>
    </row>
    <row r="8" s="3" customFormat="1" ht="15" customHeight="1" spans="1:17">
      <c r="A8" s="8">
        <v>6</v>
      </c>
      <c r="B8" s="9" t="s">
        <v>36</v>
      </c>
      <c r="C8" s="9" t="s">
        <v>37</v>
      </c>
      <c r="D8" s="9" t="s">
        <v>38</v>
      </c>
      <c r="E8" s="9">
        <v>98</v>
      </c>
      <c r="F8" s="10">
        <v>1</v>
      </c>
      <c r="G8" s="9">
        <v>200</v>
      </c>
      <c r="H8" s="9">
        <v>4000</v>
      </c>
      <c r="I8" s="9">
        <f t="shared" si="0"/>
        <v>19600</v>
      </c>
      <c r="J8" s="9" t="s">
        <v>21</v>
      </c>
      <c r="K8" s="9">
        <f t="shared" si="1"/>
        <v>392000</v>
      </c>
      <c r="L8" s="9" t="s">
        <v>22</v>
      </c>
      <c r="M8" s="9" t="s">
        <v>23</v>
      </c>
      <c r="N8" s="11">
        <v>15614052555</v>
      </c>
      <c r="O8" s="9">
        <f t="shared" si="2"/>
        <v>5880</v>
      </c>
      <c r="P8" s="9">
        <f t="shared" si="3"/>
        <v>13720</v>
      </c>
      <c r="Q8" s="9" t="s">
        <v>24</v>
      </c>
    </row>
    <row r="9" s="3" customFormat="1" ht="15" customHeight="1" spans="1:17">
      <c r="A9" s="8">
        <v>7</v>
      </c>
      <c r="B9" s="9" t="s">
        <v>39</v>
      </c>
      <c r="C9" s="9" t="s">
        <v>40</v>
      </c>
      <c r="D9" s="9" t="s">
        <v>41</v>
      </c>
      <c r="E9" s="10">
        <v>200</v>
      </c>
      <c r="F9" s="10">
        <v>1</v>
      </c>
      <c r="G9" s="9">
        <v>200</v>
      </c>
      <c r="H9" s="9">
        <v>4000</v>
      </c>
      <c r="I9" s="9">
        <f t="shared" si="0"/>
        <v>40000</v>
      </c>
      <c r="J9" s="9" t="s">
        <v>21</v>
      </c>
      <c r="K9" s="9">
        <f t="shared" si="1"/>
        <v>800000</v>
      </c>
      <c r="L9" s="9" t="s">
        <v>22</v>
      </c>
      <c r="M9" s="9" t="s">
        <v>23</v>
      </c>
      <c r="N9" s="11">
        <v>13333105156</v>
      </c>
      <c r="O9" s="9">
        <f t="shared" si="2"/>
        <v>12000</v>
      </c>
      <c r="P9" s="9">
        <f t="shared" si="3"/>
        <v>28000</v>
      </c>
      <c r="Q9" s="9" t="s">
        <v>24</v>
      </c>
    </row>
    <row r="10" s="3" customFormat="1" ht="15" customHeight="1" spans="1:17">
      <c r="A10" s="8">
        <v>8</v>
      </c>
      <c r="B10" s="9" t="s">
        <v>36</v>
      </c>
      <c r="C10" s="9" t="s">
        <v>42</v>
      </c>
      <c r="D10" s="9" t="s">
        <v>43</v>
      </c>
      <c r="E10" s="9">
        <v>260</v>
      </c>
      <c r="F10" s="10">
        <v>1</v>
      </c>
      <c r="G10" s="9">
        <v>200</v>
      </c>
      <c r="H10" s="9">
        <v>4000</v>
      </c>
      <c r="I10" s="9">
        <f t="shared" si="0"/>
        <v>52000</v>
      </c>
      <c r="J10" s="9" t="s">
        <v>21</v>
      </c>
      <c r="K10" s="9">
        <f t="shared" si="1"/>
        <v>1040000</v>
      </c>
      <c r="L10" s="9" t="s">
        <v>22</v>
      </c>
      <c r="M10" s="9" t="s">
        <v>23</v>
      </c>
      <c r="N10" s="11">
        <v>15832050785</v>
      </c>
      <c r="O10" s="9">
        <f t="shared" si="2"/>
        <v>15600</v>
      </c>
      <c r="P10" s="9">
        <f t="shared" si="3"/>
        <v>36400</v>
      </c>
      <c r="Q10" s="9" t="s">
        <v>24</v>
      </c>
    </row>
    <row r="11" s="3" customFormat="1" ht="15" customHeight="1" spans="1:17">
      <c r="A11" s="8">
        <v>9</v>
      </c>
      <c r="B11" s="9" t="s">
        <v>44</v>
      </c>
      <c r="C11" s="9" t="s">
        <v>45</v>
      </c>
      <c r="D11" s="10" t="s">
        <v>46</v>
      </c>
      <c r="E11" s="10">
        <v>60</v>
      </c>
      <c r="F11" s="10">
        <v>1</v>
      </c>
      <c r="G11" s="9">
        <v>200</v>
      </c>
      <c r="H11" s="9">
        <v>4000</v>
      </c>
      <c r="I11" s="9">
        <f t="shared" si="0"/>
        <v>12000</v>
      </c>
      <c r="J11" s="9" t="s">
        <v>21</v>
      </c>
      <c r="K11" s="9">
        <f t="shared" si="1"/>
        <v>240000</v>
      </c>
      <c r="L11" s="9" t="s">
        <v>22</v>
      </c>
      <c r="M11" s="9" t="s">
        <v>23</v>
      </c>
      <c r="N11" s="11">
        <v>18931035886</v>
      </c>
      <c r="O11" s="9">
        <f t="shared" si="2"/>
        <v>3600</v>
      </c>
      <c r="P11" s="9">
        <f t="shared" si="3"/>
        <v>8400</v>
      </c>
      <c r="Q11" s="9" t="s">
        <v>24</v>
      </c>
    </row>
    <row r="12" s="3" customFormat="1" ht="15" customHeight="1" spans="1:17">
      <c r="A12" s="8">
        <v>10</v>
      </c>
      <c r="B12" s="9" t="s">
        <v>30</v>
      </c>
      <c r="C12" s="9" t="s">
        <v>47</v>
      </c>
      <c r="D12" s="10" t="s">
        <v>48</v>
      </c>
      <c r="E12" s="10">
        <v>110</v>
      </c>
      <c r="F12" s="10">
        <v>1</v>
      </c>
      <c r="G12" s="9">
        <v>200</v>
      </c>
      <c r="H12" s="9">
        <v>4000</v>
      </c>
      <c r="I12" s="9">
        <f t="shared" si="0"/>
        <v>22000</v>
      </c>
      <c r="J12" s="9" t="s">
        <v>21</v>
      </c>
      <c r="K12" s="9">
        <f t="shared" si="1"/>
        <v>440000</v>
      </c>
      <c r="L12" s="9" t="s">
        <v>22</v>
      </c>
      <c r="M12" s="9" t="s">
        <v>23</v>
      </c>
      <c r="N12" s="11">
        <v>15613029690</v>
      </c>
      <c r="O12" s="9">
        <f t="shared" si="2"/>
        <v>6600</v>
      </c>
      <c r="P12" s="9">
        <f t="shared" si="3"/>
        <v>15400</v>
      </c>
      <c r="Q12" s="9" t="s">
        <v>24</v>
      </c>
    </row>
    <row r="13" s="3" customFormat="1" ht="15" customHeight="1" spans="1:17">
      <c r="A13" s="8">
        <v>11</v>
      </c>
      <c r="B13" s="9" t="s">
        <v>49</v>
      </c>
      <c r="C13" s="9" t="s">
        <v>50</v>
      </c>
      <c r="D13" s="10" t="s">
        <v>51</v>
      </c>
      <c r="E13" s="10">
        <v>210</v>
      </c>
      <c r="F13" s="10">
        <v>1</v>
      </c>
      <c r="G13" s="9">
        <v>200</v>
      </c>
      <c r="H13" s="9">
        <v>4000</v>
      </c>
      <c r="I13" s="9">
        <f t="shared" si="0"/>
        <v>42000</v>
      </c>
      <c r="J13" s="9" t="s">
        <v>21</v>
      </c>
      <c r="K13" s="9">
        <f t="shared" si="1"/>
        <v>840000</v>
      </c>
      <c r="L13" s="9" t="s">
        <v>22</v>
      </c>
      <c r="M13" s="9" t="s">
        <v>23</v>
      </c>
      <c r="N13" s="11">
        <v>18830002987</v>
      </c>
      <c r="O13" s="9">
        <f t="shared" si="2"/>
        <v>12600</v>
      </c>
      <c r="P13" s="9">
        <f t="shared" si="3"/>
        <v>29400</v>
      </c>
      <c r="Q13" s="9" t="s">
        <v>24</v>
      </c>
    </row>
    <row r="14" s="3" customFormat="1" ht="15" customHeight="1" spans="1:17">
      <c r="A14" s="8">
        <v>12</v>
      </c>
      <c r="B14" s="9" t="s">
        <v>39</v>
      </c>
      <c r="C14" s="9" t="s">
        <v>52</v>
      </c>
      <c r="D14" s="10" t="s">
        <v>53</v>
      </c>
      <c r="E14" s="10">
        <v>100</v>
      </c>
      <c r="F14" s="10">
        <v>1</v>
      </c>
      <c r="G14" s="9">
        <v>200</v>
      </c>
      <c r="H14" s="9">
        <v>4000</v>
      </c>
      <c r="I14" s="9">
        <f t="shared" si="0"/>
        <v>20000</v>
      </c>
      <c r="J14" s="9" t="s">
        <v>21</v>
      </c>
      <c r="K14" s="9">
        <f t="shared" si="1"/>
        <v>400000</v>
      </c>
      <c r="L14" s="9" t="s">
        <v>22</v>
      </c>
      <c r="M14" s="9" t="s">
        <v>23</v>
      </c>
      <c r="N14" s="11">
        <v>15830249668</v>
      </c>
      <c r="O14" s="9">
        <f t="shared" si="2"/>
        <v>6000</v>
      </c>
      <c r="P14" s="9">
        <f t="shared" si="3"/>
        <v>14000</v>
      </c>
      <c r="Q14" s="9" t="s">
        <v>24</v>
      </c>
    </row>
    <row r="15" s="3" customFormat="1" ht="15" customHeight="1" spans="1:17">
      <c r="A15" s="8">
        <v>13</v>
      </c>
      <c r="B15" s="9" t="s">
        <v>39</v>
      </c>
      <c r="C15" s="9" t="s">
        <v>40</v>
      </c>
      <c r="D15" s="9" t="s">
        <v>54</v>
      </c>
      <c r="E15" s="10">
        <v>300</v>
      </c>
      <c r="F15" s="10">
        <v>1</v>
      </c>
      <c r="G15" s="9">
        <v>200</v>
      </c>
      <c r="H15" s="9">
        <v>4000</v>
      </c>
      <c r="I15" s="9">
        <f t="shared" si="0"/>
        <v>60000</v>
      </c>
      <c r="J15" s="9" t="s">
        <v>21</v>
      </c>
      <c r="K15" s="9">
        <f t="shared" si="1"/>
        <v>1200000</v>
      </c>
      <c r="L15" s="9" t="s">
        <v>22</v>
      </c>
      <c r="M15" s="9" t="s">
        <v>23</v>
      </c>
      <c r="N15" s="11">
        <v>13333105156</v>
      </c>
      <c r="O15" s="9">
        <f t="shared" si="2"/>
        <v>18000</v>
      </c>
      <c r="P15" s="9">
        <f t="shared" si="3"/>
        <v>42000</v>
      </c>
      <c r="Q15" s="9" t="s">
        <v>24</v>
      </c>
    </row>
    <row r="16" s="3" customFormat="1" ht="15" customHeight="1" spans="1:17">
      <c r="A16" s="8">
        <v>14</v>
      </c>
      <c r="B16" s="9" t="s">
        <v>30</v>
      </c>
      <c r="C16" s="9" t="s">
        <v>55</v>
      </c>
      <c r="D16" s="10" t="s">
        <v>56</v>
      </c>
      <c r="E16" s="10">
        <v>26</v>
      </c>
      <c r="F16" s="10">
        <v>1</v>
      </c>
      <c r="G16" s="9">
        <v>200</v>
      </c>
      <c r="H16" s="9">
        <v>4000</v>
      </c>
      <c r="I16" s="9">
        <f t="shared" si="0"/>
        <v>5200</v>
      </c>
      <c r="J16" s="9" t="s">
        <v>21</v>
      </c>
      <c r="K16" s="9">
        <f t="shared" si="1"/>
        <v>104000</v>
      </c>
      <c r="L16" s="9" t="s">
        <v>22</v>
      </c>
      <c r="M16" s="9" t="s">
        <v>23</v>
      </c>
      <c r="N16" s="11">
        <v>13231078963</v>
      </c>
      <c r="O16" s="9">
        <f t="shared" si="2"/>
        <v>1560</v>
      </c>
      <c r="P16" s="9">
        <f t="shared" si="3"/>
        <v>3640</v>
      </c>
      <c r="Q16" s="9" t="s">
        <v>24</v>
      </c>
    </row>
    <row r="17" s="3" customFormat="1" ht="15" customHeight="1" spans="1:17">
      <c r="A17" s="8">
        <v>15</v>
      </c>
      <c r="B17" s="9" t="s">
        <v>57</v>
      </c>
      <c r="C17" s="9" t="s">
        <v>58</v>
      </c>
      <c r="D17" s="10" t="s">
        <v>59</v>
      </c>
      <c r="E17" s="10">
        <v>130</v>
      </c>
      <c r="F17" s="10">
        <v>1</v>
      </c>
      <c r="G17" s="9">
        <v>200</v>
      </c>
      <c r="H17" s="9">
        <v>4000</v>
      </c>
      <c r="I17" s="9">
        <f t="shared" si="0"/>
        <v>26000</v>
      </c>
      <c r="J17" s="9" t="s">
        <v>21</v>
      </c>
      <c r="K17" s="9">
        <f t="shared" si="1"/>
        <v>520000</v>
      </c>
      <c r="L17" s="9" t="s">
        <v>22</v>
      </c>
      <c r="M17" s="9" t="s">
        <v>23</v>
      </c>
      <c r="N17" s="11">
        <v>13231074669</v>
      </c>
      <c r="O17" s="9">
        <f t="shared" si="2"/>
        <v>7800</v>
      </c>
      <c r="P17" s="9">
        <f t="shared" si="3"/>
        <v>18200</v>
      </c>
      <c r="Q17" s="9" t="s">
        <v>24</v>
      </c>
    </row>
    <row r="18" s="3" customFormat="1" ht="15" customHeight="1" spans="1:17">
      <c r="A18" s="8">
        <v>16</v>
      </c>
      <c r="B18" s="9" t="s">
        <v>30</v>
      </c>
      <c r="C18" s="9" t="s">
        <v>60</v>
      </c>
      <c r="D18" s="12" t="s">
        <v>61</v>
      </c>
      <c r="E18" s="10">
        <v>80</v>
      </c>
      <c r="F18" s="10">
        <v>41</v>
      </c>
      <c r="G18" s="9">
        <v>200</v>
      </c>
      <c r="H18" s="9">
        <v>4000</v>
      </c>
      <c r="I18" s="9">
        <f t="shared" si="0"/>
        <v>16000</v>
      </c>
      <c r="J18" s="9" t="s">
        <v>21</v>
      </c>
      <c r="K18" s="9">
        <f t="shared" si="1"/>
        <v>320000</v>
      </c>
      <c r="L18" s="9" t="s">
        <v>22</v>
      </c>
      <c r="M18" s="9" t="s">
        <v>23</v>
      </c>
      <c r="N18" s="11">
        <v>18932711999</v>
      </c>
      <c r="O18" s="9">
        <f t="shared" si="2"/>
        <v>4800</v>
      </c>
      <c r="P18" s="9">
        <f t="shared" si="3"/>
        <v>11200</v>
      </c>
      <c r="Q18" s="9" t="s">
        <v>24</v>
      </c>
    </row>
    <row r="19" s="3" customFormat="1" ht="15" customHeight="1" spans="1:17">
      <c r="A19" s="8">
        <v>17</v>
      </c>
      <c r="B19" s="9" t="s">
        <v>30</v>
      </c>
      <c r="C19" s="9" t="s">
        <v>55</v>
      </c>
      <c r="D19" s="12" t="s">
        <v>62</v>
      </c>
      <c r="E19" s="10">
        <v>20</v>
      </c>
      <c r="F19" s="10">
        <v>15</v>
      </c>
      <c r="G19" s="9">
        <v>200</v>
      </c>
      <c r="H19" s="9">
        <v>4000</v>
      </c>
      <c r="I19" s="9">
        <f t="shared" si="0"/>
        <v>4000</v>
      </c>
      <c r="J19" s="9" t="s">
        <v>21</v>
      </c>
      <c r="K19" s="9">
        <f t="shared" si="1"/>
        <v>80000</v>
      </c>
      <c r="L19" s="9" t="s">
        <v>22</v>
      </c>
      <c r="M19" s="9" t="s">
        <v>23</v>
      </c>
      <c r="N19" s="11">
        <v>13932046959</v>
      </c>
      <c r="O19" s="9">
        <f t="shared" si="2"/>
        <v>1200</v>
      </c>
      <c r="P19" s="9">
        <f t="shared" si="3"/>
        <v>2800</v>
      </c>
      <c r="Q19" s="9" t="s">
        <v>24</v>
      </c>
    </row>
    <row r="20" s="3" customFormat="1" ht="15" customHeight="1" spans="1:17">
      <c r="A20" s="8">
        <v>18</v>
      </c>
      <c r="B20" s="9" t="s">
        <v>30</v>
      </c>
      <c r="C20" s="9" t="s">
        <v>63</v>
      </c>
      <c r="D20" s="12" t="s">
        <v>64</v>
      </c>
      <c r="E20" s="10">
        <v>20</v>
      </c>
      <c r="F20" s="10">
        <v>15</v>
      </c>
      <c r="G20" s="9">
        <v>200</v>
      </c>
      <c r="H20" s="9">
        <v>4000</v>
      </c>
      <c r="I20" s="9">
        <f t="shared" si="0"/>
        <v>4000</v>
      </c>
      <c r="J20" s="9" t="s">
        <v>21</v>
      </c>
      <c r="K20" s="9">
        <f t="shared" si="1"/>
        <v>80000</v>
      </c>
      <c r="L20" s="9" t="s">
        <v>22</v>
      </c>
      <c r="M20" s="9" t="s">
        <v>23</v>
      </c>
      <c r="N20" s="11">
        <v>13512982406</v>
      </c>
      <c r="O20" s="9">
        <f t="shared" si="2"/>
        <v>1200</v>
      </c>
      <c r="P20" s="9">
        <f t="shared" si="3"/>
        <v>2800</v>
      </c>
      <c r="Q20" s="9" t="s">
        <v>24</v>
      </c>
    </row>
    <row r="21" s="3" customFormat="1" ht="15" customHeight="1" spans="1:17">
      <c r="A21" s="8">
        <v>19</v>
      </c>
      <c r="B21" s="9" t="s">
        <v>57</v>
      </c>
      <c r="C21" s="9" t="s">
        <v>65</v>
      </c>
      <c r="D21" s="10" t="s">
        <v>66</v>
      </c>
      <c r="E21" s="10">
        <v>6</v>
      </c>
      <c r="F21" s="10">
        <v>4</v>
      </c>
      <c r="G21" s="9">
        <v>200</v>
      </c>
      <c r="H21" s="9">
        <v>4000</v>
      </c>
      <c r="I21" s="9">
        <f t="shared" si="0"/>
        <v>1200</v>
      </c>
      <c r="J21" s="9" t="s">
        <v>21</v>
      </c>
      <c r="K21" s="9">
        <f t="shared" si="1"/>
        <v>24000</v>
      </c>
      <c r="L21" s="9" t="s">
        <v>22</v>
      </c>
      <c r="M21" s="9" t="s">
        <v>23</v>
      </c>
      <c r="N21" s="11">
        <v>13731009133</v>
      </c>
      <c r="O21" s="9">
        <f t="shared" si="2"/>
        <v>360</v>
      </c>
      <c r="P21" s="9">
        <f t="shared" si="3"/>
        <v>840</v>
      </c>
      <c r="Q21" s="9" t="s">
        <v>24</v>
      </c>
    </row>
    <row r="22" s="3" customFormat="1" ht="15" customHeight="1" spans="1:17">
      <c r="A22" s="8">
        <v>20</v>
      </c>
      <c r="B22" s="9" t="s">
        <v>57</v>
      </c>
      <c r="C22" s="9" t="s">
        <v>67</v>
      </c>
      <c r="D22" s="9" t="s">
        <v>68</v>
      </c>
      <c r="E22" s="9">
        <v>10</v>
      </c>
      <c r="F22" s="10">
        <v>5</v>
      </c>
      <c r="G22" s="9">
        <v>200</v>
      </c>
      <c r="H22" s="9">
        <v>4000</v>
      </c>
      <c r="I22" s="9">
        <f t="shared" si="0"/>
        <v>2000</v>
      </c>
      <c r="J22" s="9" t="s">
        <v>21</v>
      </c>
      <c r="K22" s="9">
        <f t="shared" si="1"/>
        <v>40000</v>
      </c>
      <c r="L22" s="9" t="s">
        <v>22</v>
      </c>
      <c r="M22" s="9" t="s">
        <v>23</v>
      </c>
      <c r="N22" s="11">
        <v>13930087978</v>
      </c>
      <c r="O22" s="9">
        <f t="shared" si="2"/>
        <v>600</v>
      </c>
      <c r="P22" s="9">
        <f t="shared" si="3"/>
        <v>1400</v>
      </c>
      <c r="Q22" s="9" t="s">
        <v>24</v>
      </c>
    </row>
    <row r="23" s="3" customFormat="1" ht="15" customHeight="1" spans="1:17">
      <c r="A23" s="8">
        <v>21</v>
      </c>
      <c r="B23" s="9" t="s">
        <v>69</v>
      </c>
      <c r="C23" s="9" t="s">
        <v>70</v>
      </c>
      <c r="D23" s="10" t="s">
        <v>71</v>
      </c>
      <c r="E23" s="10">
        <v>180</v>
      </c>
      <c r="F23" s="10">
        <v>63</v>
      </c>
      <c r="G23" s="9">
        <v>200</v>
      </c>
      <c r="H23" s="9">
        <v>4000</v>
      </c>
      <c r="I23" s="9">
        <f t="shared" si="0"/>
        <v>36000</v>
      </c>
      <c r="J23" s="9" t="s">
        <v>21</v>
      </c>
      <c r="K23" s="9">
        <f t="shared" si="1"/>
        <v>720000</v>
      </c>
      <c r="L23" s="9" t="s">
        <v>22</v>
      </c>
      <c r="M23" s="9" t="s">
        <v>23</v>
      </c>
      <c r="N23" s="11">
        <v>13832008615</v>
      </c>
      <c r="O23" s="9">
        <f t="shared" si="2"/>
        <v>10800</v>
      </c>
      <c r="P23" s="9">
        <f t="shared" si="3"/>
        <v>25200</v>
      </c>
      <c r="Q23" s="9" t="s">
        <v>24</v>
      </c>
    </row>
    <row r="24" s="3" customFormat="1" ht="15" customHeight="1" spans="1:17">
      <c r="A24" s="8">
        <v>22</v>
      </c>
      <c r="B24" s="9" t="s">
        <v>30</v>
      </c>
      <c r="C24" s="9" t="s">
        <v>72</v>
      </c>
      <c r="D24" s="13" t="s">
        <v>73</v>
      </c>
      <c r="E24" s="10">
        <v>49</v>
      </c>
      <c r="F24" s="10">
        <v>12</v>
      </c>
      <c r="G24" s="9">
        <v>200</v>
      </c>
      <c r="H24" s="9">
        <v>4000</v>
      </c>
      <c r="I24" s="9">
        <f t="shared" si="0"/>
        <v>9800</v>
      </c>
      <c r="J24" s="9" t="s">
        <v>21</v>
      </c>
      <c r="K24" s="9">
        <f t="shared" si="1"/>
        <v>196000</v>
      </c>
      <c r="L24" s="9" t="s">
        <v>22</v>
      </c>
      <c r="M24" s="9" t="s">
        <v>23</v>
      </c>
      <c r="N24" s="11">
        <v>17731033480</v>
      </c>
      <c r="O24" s="9">
        <f t="shared" si="2"/>
        <v>2940</v>
      </c>
      <c r="P24" s="9">
        <f t="shared" si="3"/>
        <v>6860</v>
      </c>
      <c r="Q24" s="9" t="s">
        <v>24</v>
      </c>
    </row>
    <row r="25" s="3" customFormat="1" ht="15" customHeight="1" spans="1:17">
      <c r="A25" s="8">
        <v>23</v>
      </c>
      <c r="B25" s="9" t="s">
        <v>69</v>
      </c>
      <c r="C25" s="9" t="s">
        <v>74</v>
      </c>
      <c r="D25" s="10" t="s">
        <v>75</v>
      </c>
      <c r="E25" s="10">
        <v>200</v>
      </c>
      <c r="F25" s="10">
        <v>59</v>
      </c>
      <c r="G25" s="9">
        <v>200</v>
      </c>
      <c r="H25" s="9">
        <v>4000</v>
      </c>
      <c r="I25" s="9">
        <f t="shared" si="0"/>
        <v>40000</v>
      </c>
      <c r="J25" s="9" t="s">
        <v>21</v>
      </c>
      <c r="K25" s="9">
        <f t="shared" si="1"/>
        <v>800000</v>
      </c>
      <c r="L25" s="9" t="s">
        <v>22</v>
      </c>
      <c r="M25" s="9" t="s">
        <v>23</v>
      </c>
      <c r="N25" s="11">
        <v>15833301310</v>
      </c>
      <c r="O25" s="9">
        <f t="shared" si="2"/>
        <v>12000</v>
      </c>
      <c r="P25" s="9">
        <f t="shared" si="3"/>
        <v>28000</v>
      </c>
      <c r="Q25" s="9" t="s">
        <v>24</v>
      </c>
    </row>
    <row r="26" s="3" customFormat="1" ht="15" customHeight="1" spans="1:17">
      <c r="A26" s="8">
        <v>24</v>
      </c>
      <c r="B26" s="9" t="s">
        <v>69</v>
      </c>
      <c r="C26" s="9" t="s">
        <v>76</v>
      </c>
      <c r="D26" s="10" t="s">
        <v>77</v>
      </c>
      <c r="E26" s="10">
        <v>80</v>
      </c>
      <c r="F26" s="10">
        <v>38</v>
      </c>
      <c r="G26" s="9">
        <v>200</v>
      </c>
      <c r="H26" s="9">
        <v>4000</v>
      </c>
      <c r="I26" s="9">
        <f t="shared" si="0"/>
        <v>16000</v>
      </c>
      <c r="J26" s="9" t="s">
        <v>21</v>
      </c>
      <c r="K26" s="9">
        <f t="shared" si="1"/>
        <v>320000</v>
      </c>
      <c r="L26" s="9" t="s">
        <v>22</v>
      </c>
      <c r="M26" s="9" t="s">
        <v>23</v>
      </c>
      <c r="N26" s="11">
        <v>17531032761</v>
      </c>
      <c r="O26" s="9">
        <f t="shared" si="2"/>
        <v>4800</v>
      </c>
      <c r="P26" s="9">
        <f t="shared" si="3"/>
        <v>11200</v>
      </c>
      <c r="Q26" s="9" t="s">
        <v>24</v>
      </c>
    </row>
    <row r="27" s="3" customFormat="1" ht="15" customHeight="1" spans="1:17">
      <c r="A27" s="8">
        <v>25</v>
      </c>
      <c r="B27" s="9" t="s">
        <v>69</v>
      </c>
      <c r="C27" s="9" t="s">
        <v>78</v>
      </c>
      <c r="D27" s="10" t="s">
        <v>79</v>
      </c>
      <c r="E27" s="10">
        <v>40</v>
      </c>
      <c r="F27" s="10">
        <v>24</v>
      </c>
      <c r="G27" s="9">
        <v>200</v>
      </c>
      <c r="H27" s="9">
        <v>4000</v>
      </c>
      <c r="I27" s="9">
        <f t="shared" si="0"/>
        <v>8000</v>
      </c>
      <c r="J27" s="9" t="s">
        <v>21</v>
      </c>
      <c r="K27" s="9">
        <f t="shared" si="1"/>
        <v>160000</v>
      </c>
      <c r="L27" s="9" t="s">
        <v>22</v>
      </c>
      <c r="M27" s="9" t="s">
        <v>23</v>
      </c>
      <c r="N27" s="11">
        <v>13722584514</v>
      </c>
      <c r="O27" s="9">
        <f t="shared" si="2"/>
        <v>2400</v>
      </c>
      <c r="P27" s="9">
        <f t="shared" si="3"/>
        <v>5600</v>
      </c>
      <c r="Q27" s="9" t="s">
        <v>24</v>
      </c>
    </row>
    <row r="28" s="3" customFormat="1" ht="15" customHeight="1" spans="1:17">
      <c r="A28" s="8">
        <v>26</v>
      </c>
      <c r="B28" s="9" t="s">
        <v>69</v>
      </c>
      <c r="C28" s="9" t="s">
        <v>80</v>
      </c>
      <c r="D28" s="10" t="s">
        <v>81</v>
      </c>
      <c r="E28" s="10">
        <v>250</v>
      </c>
      <c r="F28" s="10">
        <v>93</v>
      </c>
      <c r="G28" s="9">
        <v>200</v>
      </c>
      <c r="H28" s="9">
        <v>4000</v>
      </c>
      <c r="I28" s="9">
        <f t="shared" si="0"/>
        <v>50000</v>
      </c>
      <c r="J28" s="9" t="s">
        <v>21</v>
      </c>
      <c r="K28" s="9">
        <f t="shared" si="1"/>
        <v>1000000</v>
      </c>
      <c r="L28" s="9" t="s">
        <v>22</v>
      </c>
      <c r="M28" s="9" t="s">
        <v>23</v>
      </c>
      <c r="N28" s="11">
        <v>18849026489</v>
      </c>
      <c r="O28" s="9">
        <f t="shared" si="2"/>
        <v>15000</v>
      </c>
      <c r="P28" s="9">
        <f t="shared" si="3"/>
        <v>35000</v>
      </c>
      <c r="Q28" s="9" t="s">
        <v>24</v>
      </c>
    </row>
    <row r="29" s="3" customFormat="1" ht="15" customHeight="1" spans="1:17">
      <c r="A29" s="8">
        <v>27</v>
      </c>
      <c r="B29" s="9" t="s">
        <v>36</v>
      </c>
      <c r="C29" s="9" t="s">
        <v>82</v>
      </c>
      <c r="D29" s="10" t="s">
        <v>83</v>
      </c>
      <c r="E29" s="10">
        <v>50</v>
      </c>
      <c r="F29" s="10">
        <v>1</v>
      </c>
      <c r="G29" s="9">
        <v>200</v>
      </c>
      <c r="H29" s="9">
        <v>4000</v>
      </c>
      <c r="I29" s="9">
        <f t="shared" si="0"/>
        <v>10000</v>
      </c>
      <c r="J29" s="9" t="s">
        <v>21</v>
      </c>
      <c r="K29" s="9">
        <f t="shared" si="1"/>
        <v>200000</v>
      </c>
      <c r="L29" s="9" t="s">
        <v>22</v>
      </c>
      <c r="M29" s="9" t="s">
        <v>23</v>
      </c>
      <c r="N29" s="11">
        <v>13473022011</v>
      </c>
      <c r="O29" s="9">
        <f t="shared" si="2"/>
        <v>3000</v>
      </c>
      <c r="P29" s="9">
        <f t="shared" si="3"/>
        <v>7000</v>
      </c>
      <c r="Q29" s="9" t="s">
        <v>24</v>
      </c>
    </row>
    <row r="30" s="3" customFormat="1" ht="15" customHeight="1" spans="1:17">
      <c r="A30" s="8">
        <v>28</v>
      </c>
      <c r="B30" s="9" t="s">
        <v>57</v>
      </c>
      <c r="C30" s="9" t="s">
        <v>84</v>
      </c>
      <c r="D30" s="10" t="s">
        <v>85</v>
      </c>
      <c r="E30" s="10">
        <v>11</v>
      </c>
      <c r="F30" s="10">
        <v>5</v>
      </c>
      <c r="G30" s="9">
        <v>200</v>
      </c>
      <c r="H30" s="9">
        <v>4000</v>
      </c>
      <c r="I30" s="9">
        <f t="shared" si="0"/>
        <v>2200</v>
      </c>
      <c r="J30" s="9" t="s">
        <v>21</v>
      </c>
      <c r="K30" s="9">
        <f t="shared" si="1"/>
        <v>44000</v>
      </c>
      <c r="L30" s="9" t="s">
        <v>22</v>
      </c>
      <c r="M30" s="9" t="s">
        <v>23</v>
      </c>
      <c r="N30" s="11">
        <v>15030022888</v>
      </c>
      <c r="O30" s="9">
        <f t="shared" si="2"/>
        <v>660</v>
      </c>
      <c r="P30" s="9">
        <f t="shared" si="3"/>
        <v>1540</v>
      </c>
      <c r="Q30" s="9" t="s">
        <v>24</v>
      </c>
    </row>
    <row r="31" s="4" customFormat="1" ht="15" customHeight="1" spans="1:17">
      <c r="A31" s="8" t="s">
        <v>86</v>
      </c>
      <c r="B31" s="8" t="s">
        <v>86</v>
      </c>
      <c r="C31" s="8" t="s">
        <v>86</v>
      </c>
      <c r="D31" s="14" t="s">
        <v>87</v>
      </c>
      <c r="E31" s="15">
        <f t="shared" ref="E31:I31" si="4">SUM(E3:E30)</f>
        <v>3282</v>
      </c>
      <c r="F31" s="15">
        <f t="shared" si="4"/>
        <v>390</v>
      </c>
      <c r="G31" s="8" t="s">
        <v>86</v>
      </c>
      <c r="H31" s="8" t="s">
        <v>86</v>
      </c>
      <c r="I31" s="15">
        <f t="shared" si="4"/>
        <v>656400</v>
      </c>
      <c r="J31" s="8" t="s">
        <v>86</v>
      </c>
      <c r="K31" s="15">
        <f t="shared" ref="K31:P31" si="5">SUM(K3:K30)</f>
        <v>13128000</v>
      </c>
      <c r="L31" s="8" t="s">
        <v>86</v>
      </c>
      <c r="M31" s="8" t="s">
        <v>86</v>
      </c>
      <c r="N31" s="8" t="s">
        <v>86</v>
      </c>
      <c r="O31" s="15">
        <f t="shared" si="5"/>
        <v>196920</v>
      </c>
      <c r="P31" s="15">
        <f t="shared" si="5"/>
        <v>459480</v>
      </c>
      <c r="Q31" s="8" t="s">
        <v>86</v>
      </c>
    </row>
    <row r="32" s="3" customFormat="1" ht="15" customHeight="1" spans="1:17">
      <c r="A32" s="8">
        <v>29</v>
      </c>
      <c r="B32" s="9" t="s">
        <v>30</v>
      </c>
      <c r="C32" s="9" t="s">
        <v>55</v>
      </c>
      <c r="D32" s="12" t="s">
        <v>62</v>
      </c>
      <c r="E32" s="9">
        <v>50</v>
      </c>
      <c r="F32" s="16">
        <v>14</v>
      </c>
      <c r="G32" s="9">
        <v>360</v>
      </c>
      <c r="H32" s="9">
        <v>6000</v>
      </c>
      <c r="I32" s="9">
        <f t="shared" ref="I32:I59" si="6">E32*G32</f>
        <v>18000</v>
      </c>
      <c r="J32" s="9" t="s">
        <v>88</v>
      </c>
      <c r="K32" s="9">
        <f t="shared" ref="K32:K59" si="7">E32*H32</f>
        <v>300000</v>
      </c>
      <c r="L32" s="9" t="s">
        <v>22</v>
      </c>
      <c r="M32" s="9" t="s">
        <v>23</v>
      </c>
      <c r="N32" s="11">
        <v>13932046959</v>
      </c>
      <c r="O32" s="9">
        <f>E32*36</f>
        <v>1800</v>
      </c>
      <c r="P32" s="9">
        <f>E32*324</f>
        <v>16200</v>
      </c>
      <c r="Q32" s="9" t="s">
        <v>89</v>
      </c>
    </row>
    <row r="33" s="3" customFormat="1" ht="15" customHeight="1" spans="1:17">
      <c r="A33" s="8">
        <v>30</v>
      </c>
      <c r="B33" s="9" t="s">
        <v>30</v>
      </c>
      <c r="C33" s="9" t="s">
        <v>63</v>
      </c>
      <c r="D33" s="12" t="s">
        <v>64</v>
      </c>
      <c r="E33" s="9">
        <v>200</v>
      </c>
      <c r="F33" s="16">
        <v>24</v>
      </c>
      <c r="G33" s="9">
        <v>360</v>
      </c>
      <c r="H33" s="9">
        <v>6000</v>
      </c>
      <c r="I33" s="9">
        <f t="shared" si="6"/>
        <v>72000</v>
      </c>
      <c r="J33" s="9" t="s">
        <v>88</v>
      </c>
      <c r="K33" s="9">
        <f t="shared" si="7"/>
        <v>1200000</v>
      </c>
      <c r="L33" s="9" t="s">
        <v>22</v>
      </c>
      <c r="M33" s="9" t="s">
        <v>23</v>
      </c>
      <c r="N33" s="11">
        <v>13512982406</v>
      </c>
      <c r="O33" s="9">
        <f t="shared" ref="O33:O46" si="8">E33*36</f>
        <v>7200</v>
      </c>
      <c r="P33" s="9">
        <f t="shared" ref="P33:P46" si="9">E33*324</f>
        <v>64800</v>
      </c>
      <c r="Q33" s="9" t="s">
        <v>89</v>
      </c>
    </row>
    <row r="34" s="3" customFormat="1" ht="15" customHeight="1" spans="1:17">
      <c r="A34" s="8">
        <v>31</v>
      </c>
      <c r="B34" s="9" t="s">
        <v>30</v>
      </c>
      <c r="C34" s="9" t="s">
        <v>60</v>
      </c>
      <c r="D34" s="12" t="s">
        <v>61</v>
      </c>
      <c r="E34" s="9">
        <v>170</v>
      </c>
      <c r="F34" s="16">
        <v>32</v>
      </c>
      <c r="G34" s="9">
        <v>360</v>
      </c>
      <c r="H34" s="9">
        <v>6000</v>
      </c>
      <c r="I34" s="9">
        <f t="shared" si="6"/>
        <v>61200</v>
      </c>
      <c r="J34" s="9" t="s">
        <v>88</v>
      </c>
      <c r="K34" s="9">
        <f t="shared" si="7"/>
        <v>1020000</v>
      </c>
      <c r="L34" s="9" t="s">
        <v>22</v>
      </c>
      <c r="M34" s="9" t="s">
        <v>23</v>
      </c>
      <c r="N34" s="11">
        <v>18932711999</v>
      </c>
      <c r="O34" s="9">
        <f t="shared" si="8"/>
        <v>6120</v>
      </c>
      <c r="P34" s="9">
        <f t="shared" si="9"/>
        <v>55080</v>
      </c>
      <c r="Q34" s="9" t="s">
        <v>89</v>
      </c>
    </row>
    <row r="35" s="3" customFormat="1" ht="15" customHeight="1" spans="1:17">
      <c r="A35" s="8">
        <v>32</v>
      </c>
      <c r="B35" s="9" t="s">
        <v>57</v>
      </c>
      <c r="C35" s="9" t="s">
        <v>67</v>
      </c>
      <c r="D35" s="9" t="s">
        <v>68</v>
      </c>
      <c r="E35" s="9">
        <v>249</v>
      </c>
      <c r="F35" s="16">
        <v>26</v>
      </c>
      <c r="G35" s="9">
        <v>360</v>
      </c>
      <c r="H35" s="9">
        <v>6000</v>
      </c>
      <c r="I35" s="9">
        <f t="shared" si="6"/>
        <v>89640</v>
      </c>
      <c r="J35" s="9" t="s">
        <v>88</v>
      </c>
      <c r="K35" s="9">
        <f t="shared" si="7"/>
        <v>1494000</v>
      </c>
      <c r="L35" s="9" t="s">
        <v>22</v>
      </c>
      <c r="M35" s="9" t="s">
        <v>23</v>
      </c>
      <c r="N35" s="11">
        <v>13930087978</v>
      </c>
      <c r="O35" s="9">
        <f t="shared" si="8"/>
        <v>8964</v>
      </c>
      <c r="P35" s="9">
        <f t="shared" si="9"/>
        <v>80676</v>
      </c>
      <c r="Q35" s="9" t="s">
        <v>89</v>
      </c>
    </row>
    <row r="36" s="3" customFormat="1" ht="15" customHeight="1" spans="1:17">
      <c r="A36" s="8">
        <v>33</v>
      </c>
      <c r="B36" s="9" t="s">
        <v>57</v>
      </c>
      <c r="C36" s="9" t="s">
        <v>65</v>
      </c>
      <c r="D36" s="10" t="s">
        <v>66</v>
      </c>
      <c r="E36" s="9">
        <v>214</v>
      </c>
      <c r="F36" s="16">
        <v>9</v>
      </c>
      <c r="G36" s="9">
        <v>360</v>
      </c>
      <c r="H36" s="9">
        <v>6000</v>
      </c>
      <c r="I36" s="9">
        <f t="shared" si="6"/>
        <v>77040</v>
      </c>
      <c r="J36" s="9" t="s">
        <v>88</v>
      </c>
      <c r="K36" s="9">
        <f t="shared" si="7"/>
        <v>1284000</v>
      </c>
      <c r="L36" s="9" t="s">
        <v>22</v>
      </c>
      <c r="M36" s="9" t="s">
        <v>23</v>
      </c>
      <c r="N36" s="11">
        <v>13731009133</v>
      </c>
      <c r="O36" s="9">
        <f t="shared" si="8"/>
        <v>7704</v>
      </c>
      <c r="P36" s="9">
        <f t="shared" si="9"/>
        <v>69336</v>
      </c>
      <c r="Q36" s="9" t="s">
        <v>89</v>
      </c>
    </row>
    <row r="37" s="3" customFormat="1" ht="15" customHeight="1" spans="1:17">
      <c r="A37" s="8">
        <v>34</v>
      </c>
      <c r="B37" s="9" t="s">
        <v>57</v>
      </c>
      <c r="C37" s="9" t="s">
        <v>90</v>
      </c>
      <c r="D37" s="10" t="s">
        <v>91</v>
      </c>
      <c r="E37" s="9">
        <v>61</v>
      </c>
      <c r="F37" s="16">
        <v>5</v>
      </c>
      <c r="G37" s="9">
        <v>360</v>
      </c>
      <c r="H37" s="9">
        <v>6000</v>
      </c>
      <c r="I37" s="9">
        <f t="shared" si="6"/>
        <v>21960</v>
      </c>
      <c r="J37" s="9" t="s">
        <v>88</v>
      </c>
      <c r="K37" s="9">
        <f t="shared" si="7"/>
        <v>366000</v>
      </c>
      <c r="L37" s="9" t="s">
        <v>22</v>
      </c>
      <c r="M37" s="9" t="s">
        <v>23</v>
      </c>
      <c r="N37" s="11">
        <v>13931046087</v>
      </c>
      <c r="O37" s="9">
        <f t="shared" si="8"/>
        <v>2196</v>
      </c>
      <c r="P37" s="9">
        <f t="shared" si="9"/>
        <v>19764</v>
      </c>
      <c r="Q37" s="9" t="s">
        <v>89</v>
      </c>
    </row>
    <row r="38" s="3" customFormat="1" ht="15" customHeight="1" spans="1:17">
      <c r="A38" s="8">
        <v>35</v>
      </c>
      <c r="B38" s="9" t="s">
        <v>57</v>
      </c>
      <c r="C38" s="9" t="s">
        <v>58</v>
      </c>
      <c r="D38" s="9" t="s">
        <v>92</v>
      </c>
      <c r="E38" s="9">
        <v>871</v>
      </c>
      <c r="F38" s="16">
        <v>112</v>
      </c>
      <c r="G38" s="9">
        <v>360</v>
      </c>
      <c r="H38" s="9">
        <v>6000</v>
      </c>
      <c r="I38" s="9">
        <f t="shared" si="6"/>
        <v>313560</v>
      </c>
      <c r="J38" s="9" t="s">
        <v>88</v>
      </c>
      <c r="K38" s="9">
        <f t="shared" si="7"/>
        <v>5226000</v>
      </c>
      <c r="L38" s="9" t="s">
        <v>22</v>
      </c>
      <c r="M38" s="9" t="s">
        <v>23</v>
      </c>
      <c r="N38" s="11">
        <v>13231074669</v>
      </c>
      <c r="O38" s="9">
        <f t="shared" si="8"/>
        <v>31356</v>
      </c>
      <c r="P38" s="9">
        <f t="shared" si="9"/>
        <v>282204</v>
      </c>
      <c r="Q38" s="9" t="s">
        <v>89</v>
      </c>
    </row>
    <row r="39" s="3" customFormat="1" ht="15" customHeight="1" spans="1:17">
      <c r="A39" s="8">
        <v>36</v>
      </c>
      <c r="B39" s="9" t="s">
        <v>30</v>
      </c>
      <c r="C39" s="9" t="s">
        <v>72</v>
      </c>
      <c r="D39" s="13" t="s">
        <v>73</v>
      </c>
      <c r="E39" s="9">
        <v>125</v>
      </c>
      <c r="F39" s="16">
        <v>45</v>
      </c>
      <c r="G39" s="9">
        <v>360</v>
      </c>
      <c r="H39" s="9">
        <v>6000</v>
      </c>
      <c r="I39" s="9">
        <f t="shared" si="6"/>
        <v>45000</v>
      </c>
      <c r="J39" s="9" t="s">
        <v>88</v>
      </c>
      <c r="K39" s="9">
        <f t="shared" si="7"/>
        <v>750000</v>
      </c>
      <c r="L39" s="9" t="s">
        <v>22</v>
      </c>
      <c r="M39" s="9" t="s">
        <v>23</v>
      </c>
      <c r="N39" s="11">
        <v>17731033480</v>
      </c>
      <c r="O39" s="9">
        <f t="shared" si="8"/>
        <v>4500</v>
      </c>
      <c r="P39" s="9">
        <f t="shared" si="9"/>
        <v>40500</v>
      </c>
      <c r="Q39" s="9" t="s">
        <v>89</v>
      </c>
    </row>
    <row r="40" s="3" customFormat="1" ht="15" customHeight="1" spans="1:17">
      <c r="A40" s="8">
        <v>37</v>
      </c>
      <c r="B40" s="9" t="s">
        <v>69</v>
      </c>
      <c r="C40" s="9" t="s">
        <v>74</v>
      </c>
      <c r="D40" s="9" t="s">
        <v>75</v>
      </c>
      <c r="E40" s="9">
        <v>500</v>
      </c>
      <c r="F40" s="16">
        <v>98</v>
      </c>
      <c r="G40" s="9">
        <v>360</v>
      </c>
      <c r="H40" s="9">
        <v>6000</v>
      </c>
      <c r="I40" s="9">
        <f t="shared" si="6"/>
        <v>180000</v>
      </c>
      <c r="J40" s="9" t="s">
        <v>88</v>
      </c>
      <c r="K40" s="9">
        <f t="shared" si="7"/>
        <v>3000000</v>
      </c>
      <c r="L40" s="9" t="s">
        <v>22</v>
      </c>
      <c r="M40" s="9" t="s">
        <v>23</v>
      </c>
      <c r="N40" s="11">
        <v>15833301310</v>
      </c>
      <c r="O40" s="9">
        <f t="shared" si="8"/>
        <v>18000</v>
      </c>
      <c r="P40" s="9">
        <f t="shared" si="9"/>
        <v>162000</v>
      </c>
      <c r="Q40" s="9" t="s">
        <v>89</v>
      </c>
    </row>
    <row r="41" s="3" customFormat="1" ht="15" customHeight="1" spans="1:17">
      <c r="A41" s="8">
        <v>38</v>
      </c>
      <c r="B41" s="9" t="s">
        <v>69</v>
      </c>
      <c r="C41" s="9" t="s">
        <v>76</v>
      </c>
      <c r="D41" s="10" t="s">
        <v>77</v>
      </c>
      <c r="E41" s="9">
        <v>300</v>
      </c>
      <c r="F41" s="16">
        <v>42</v>
      </c>
      <c r="G41" s="9">
        <v>360</v>
      </c>
      <c r="H41" s="9">
        <v>6000</v>
      </c>
      <c r="I41" s="9">
        <f t="shared" si="6"/>
        <v>108000</v>
      </c>
      <c r="J41" s="9" t="s">
        <v>88</v>
      </c>
      <c r="K41" s="9">
        <f t="shared" si="7"/>
        <v>1800000</v>
      </c>
      <c r="L41" s="9" t="s">
        <v>22</v>
      </c>
      <c r="M41" s="9" t="s">
        <v>23</v>
      </c>
      <c r="N41" s="11">
        <v>17531032761</v>
      </c>
      <c r="O41" s="9">
        <f t="shared" si="8"/>
        <v>10800</v>
      </c>
      <c r="P41" s="9">
        <f t="shared" si="9"/>
        <v>97200</v>
      </c>
      <c r="Q41" s="9" t="s">
        <v>89</v>
      </c>
    </row>
    <row r="42" s="3" customFormat="1" ht="15" customHeight="1" spans="1:17">
      <c r="A42" s="8">
        <v>39</v>
      </c>
      <c r="B42" s="9" t="s">
        <v>69</v>
      </c>
      <c r="C42" s="9" t="s">
        <v>70</v>
      </c>
      <c r="D42" s="10" t="s">
        <v>71</v>
      </c>
      <c r="E42" s="9">
        <v>300</v>
      </c>
      <c r="F42" s="16">
        <v>56</v>
      </c>
      <c r="G42" s="9">
        <v>360</v>
      </c>
      <c r="H42" s="9">
        <v>6000</v>
      </c>
      <c r="I42" s="9">
        <f t="shared" si="6"/>
        <v>108000</v>
      </c>
      <c r="J42" s="9" t="s">
        <v>88</v>
      </c>
      <c r="K42" s="9">
        <f t="shared" si="7"/>
        <v>1800000</v>
      </c>
      <c r="L42" s="9" t="s">
        <v>22</v>
      </c>
      <c r="M42" s="9" t="s">
        <v>23</v>
      </c>
      <c r="N42" s="11">
        <v>13832008615</v>
      </c>
      <c r="O42" s="9">
        <f t="shared" si="8"/>
        <v>10800</v>
      </c>
      <c r="P42" s="9">
        <f t="shared" si="9"/>
        <v>97200</v>
      </c>
      <c r="Q42" s="9" t="s">
        <v>89</v>
      </c>
    </row>
    <row r="43" s="3" customFormat="1" ht="15" customHeight="1" spans="1:17">
      <c r="A43" s="8">
        <v>40</v>
      </c>
      <c r="B43" s="9" t="s">
        <v>69</v>
      </c>
      <c r="C43" s="9" t="s">
        <v>78</v>
      </c>
      <c r="D43" s="10" t="s">
        <v>79</v>
      </c>
      <c r="E43" s="9">
        <v>200</v>
      </c>
      <c r="F43" s="16">
        <v>29</v>
      </c>
      <c r="G43" s="9">
        <v>360</v>
      </c>
      <c r="H43" s="9">
        <v>6000</v>
      </c>
      <c r="I43" s="9">
        <f t="shared" si="6"/>
        <v>72000</v>
      </c>
      <c r="J43" s="9" t="s">
        <v>88</v>
      </c>
      <c r="K43" s="9">
        <f t="shared" si="7"/>
        <v>1200000</v>
      </c>
      <c r="L43" s="9" t="s">
        <v>22</v>
      </c>
      <c r="M43" s="9" t="s">
        <v>23</v>
      </c>
      <c r="N43" s="11">
        <v>13722584514</v>
      </c>
      <c r="O43" s="9">
        <f t="shared" si="8"/>
        <v>7200</v>
      </c>
      <c r="P43" s="9">
        <f t="shared" si="9"/>
        <v>64800</v>
      </c>
      <c r="Q43" s="9" t="s">
        <v>89</v>
      </c>
    </row>
    <row r="44" s="3" customFormat="1" ht="15" customHeight="1" spans="1:17">
      <c r="A44" s="8">
        <v>41</v>
      </c>
      <c r="B44" s="9" t="s">
        <v>69</v>
      </c>
      <c r="C44" s="9" t="s">
        <v>80</v>
      </c>
      <c r="D44" s="10" t="s">
        <v>81</v>
      </c>
      <c r="E44" s="9">
        <v>700</v>
      </c>
      <c r="F44" s="16">
        <v>158</v>
      </c>
      <c r="G44" s="9">
        <v>360</v>
      </c>
      <c r="H44" s="9">
        <v>6000</v>
      </c>
      <c r="I44" s="9">
        <f t="shared" si="6"/>
        <v>252000</v>
      </c>
      <c r="J44" s="9" t="s">
        <v>88</v>
      </c>
      <c r="K44" s="9">
        <f t="shared" si="7"/>
        <v>4200000</v>
      </c>
      <c r="L44" s="9" t="s">
        <v>22</v>
      </c>
      <c r="M44" s="9" t="s">
        <v>23</v>
      </c>
      <c r="N44" s="11">
        <v>18849026489</v>
      </c>
      <c r="O44" s="9">
        <f t="shared" si="8"/>
        <v>25200</v>
      </c>
      <c r="P44" s="9">
        <f t="shared" si="9"/>
        <v>226800</v>
      </c>
      <c r="Q44" s="9" t="s">
        <v>89</v>
      </c>
    </row>
    <row r="45" s="3" customFormat="1" ht="15" customHeight="1" spans="1:17">
      <c r="A45" s="8">
        <v>42</v>
      </c>
      <c r="B45" s="9" t="s">
        <v>69</v>
      </c>
      <c r="C45" s="9" t="s">
        <v>80</v>
      </c>
      <c r="D45" s="10" t="s">
        <v>93</v>
      </c>
      <c r="E45" s="10">
        <v>500</v>
      </c>
      <c r="F45" s="10">
        <v>1</v>
      </c>
      <c r="G45" s="9">
        <v>360</v>
      </c>
      <c r="H45" s="9">
        <v>6000</v>
      </c>
      <c r="I45" s="9">
        <f t="shared" si="6"/>
        <v>180000</v>
      </c>
      <c r="J45" s="9" t="s">
        <v>88</v>
      </c>
      <c r="K45" s="9">
        <f t="shared" si="7"/>
        <v>3000000</v>
      </c>
      <c r="L45" s="9" t="s">
        <v>22</v>
      </c>
      <c r="M45" s="9" t="s">
        <v>23</v>
      </c>
      <c r="N45" s="11">
        <v>18849026489</v>
      </c>
      <c r="O45" s="9">
        <f t="shared" si="8"/>
        <v>18000</v>
      </c>
      <c r="P45" s="9">
        <f t="shared" si="9"/>
        <v>162000</v>
      </c>
      <c r="Q45" s="9" t="s">
        <v>89</v>
      </c>
    </row>
    <row r="46" s="3" customFormat="1" ht="15" customHeight="1" spans="1:17">
      <c r="A46" s="8">
        <v>43</v>
      </c>
      <c r="B46" s="9" t="s">
        <v>57</v>
      </c>
      <c r="C46" s="9" t="s">
        <v>84</v>
      </c>
      <c r="D46" s="10" t="s">
        <v>85</v>
      </c>
      <c r="E46" s="10">
        <v>177</v>
      </c>
      <c r="F46" s="10">
        <v>64</v>
      </c>
      <c r="G46" s="9">
        <v>360</v>
      </c>
      <c r="H46" s="9">
        <v>6000</v>
      </c>
      <c r="I46" s="9">
        <f t="shared" si="6"/>
        <v>63720</v>
      </c>
      <c r="J46" s="9" t="s">
        <v>88</v>
      </c>
      <c r="K46" s="9">
        <f t="shared" si="7"/>
        <v>1062000</v>
      </c>
      <c r="L46" s="9" t="s">
        <v>22</v>
      </c>
      <c r="M46" s="9" t="s">
        <v>23</v>
      </c>
      <c r="N46" s="11">
        <v>15030022888</v>
      </c>
      <c r="O46" s="9">
        <f t="shared" si="8"/>
        <v>6372</v>
      </c>
      <c r="P46" s="9">
        <f t="shared" si="9"/>
        <v>57348</v>
      </c>
      <c r="Q46" s="9" t="s">
        <v>89</v>
      </c>
    </row>
    <row r="47" s="4" customFormat="1" ht="15" customHeight="1" spans="1:17">
      <c r="A47" s="8" t="s">
        <v>86</v>
      </c>
      <c r="B47" s="8" t="s">
        <v>86</v>
      </c>
      <c r="C47" s="8" t="s">
        <v>86</v>
      </c>
      <c r="D47" s="14" t="s">
        <v>87</v>
      </c>
      <c r="E47" s="15">
        <f t="shared" ref="E47:I47" si="10">SUM(E32:E46)</f>
        <v>4617</v>
      </c>
      <c r="F47" s="15">
        <f t="shared" si="10"/>
        <v>715</v>
      </c>
      <c r="G47" s="8" t="s">
        <v>86</v>
      </c>
      <c r="H47" s="8" t="s">
        <v>86</v>
      </c>
      <c r="I47" s="15">
        <f t="shared" si="10"/>
        <v>1662120</v>
      </c>
      <c r="J47" s="8" t="s">
        <v>86</v>
      </c>
      <c r="K47" s="15">
        <f t="shared" ref="K47:P47" si="11">SUM(K32:K46)</f>
        <v>27702000</v>
      </c>
      <c r="L47" s="8" t="s">
        <v>86</v>
      </c>
      <c r="M47" s="8" t="s">
        <v>86</v>
      </c>
      <c r="N47" s="8" t="s">
        <v>86</v>
      </c>
      <c r="O47" s="15">
        <f t="shared" si="11"/>
        <v>166212</v>
      </c>
      <c r="P47" s="15">
        <f t="shared" si="11"/>
        <v>1495908</v>
      </c>
      <c r="Q47" s="8" t="s">
        <v>86</v>
      </c>
    </row>
    <row r="48" s="3" customFormat="1" ht="15" customHeight="1" spans="1:17">
      <c r="A48" s="8">
        <v>44</v>
      </c>
      <c r="B48" s="9" t="s">
        <v>30</v>
      </c>
      <c r="C48" s="9" t="s">
        <v>55</v>
      </c>
      <c r="D48" s="12" t="s">
        <v>62</v>
      </c>
      <c r="E48" s="9">
        <v>30</v>
      </c>
      <c r="F48" s="16">
        <v>19</v>
      </c>
      <c r="G48" s="9">
        <v>300</v>
      </c>
      <c r="H48" s="9">
        <v>5000</v>
      </c>
      <c r="I48" s="9">
        <f>E48*G48</f>
        <v>9000</v>
      </c>
      <c r="J48" s="9" t="s">
        <v>88</v>
      </c>
      <c r="K48" s="9">
        <f>E48*H48</f>
        <v>150000</v>
      </c>
      <c r="L48" s="9" t="s">
        <v>22</v>
      </c>
      <c r="M48" s="9" t="s">
        <v>23</v>
      </c>
      <c r="N48" s="11">
        <v>13932046959</v>
      </c>
      <c r="O48" s="9">
        <f>E48*30</f>
        <v>900</v>
      </c>
      <c r="P48" s="9">
        <f>E48*270</f>
        <v>8100</v>
      </c>
      <c r="Q48" s="9" t="s">
        <v>94</v>
      </c>
    </row>
    <row r="49" s="3" customFormat="1" ht="15" customHeight="1" spans="1:17">
      <c r="A49" s="8">
        <v>45</v>
      </c>
      <c r="B49" s="9" t="s">
        <v>30</v>
      </c>
      <c r="C49" s="9" t="s">
        <v>63</v>
      </c>
      <c r="D49" s="12" t="s">
        <v>64</v>
      </c>
      <c r="E49" s="9">
        <v>180</v>
      </c>
      <c r="F49" s="16">
        <v>53</v>
      </c>
      <c r="G49" s="9">
        <v>300</v>
      </c>
      <c r="H49" s="9">
        <v>5000</v>
      </c>
      <c r="I49" s="9">
        <f>E49*G49</f>
        <v>54000</v>
      </c>
      <c r="J49" s="9" t="s">
        <v>88</v>
      </c>
      <c r="K49" s="9">
        <f>E49*H49</f>
        <v>900000</v>
      </c>
      <c r="L49" s="9" t="s">
        <v>22</v>
      </c>
      <c r="M49" s="9" t="s">
        <v>23</v>
      </c>
      <c r="N49" s="11">
        <v>13512982406</v>
      </c>
      <c r="O49" s="9">
        <f t="shared" ref="O49:O61" si="12">E49*30</f>
        <v>5400</v>
      </c>
      <c r="P49" s="9">
        <f t="shared" ref="P49:P61" si="13">E49*270</f>
        <v>48600</v>
      </c>
      <c r="Q49" s="9" t="s">
        <v>94</v>
      </c>
    </row>
    <row r="50" s="3" customFormat="1" ht="15" customHeight="1" spans="1:17">
      <c r="A50" s="8">
        <v>46</v>
      </c>
      <c r="B50" s="9" t="s">
        <v>30</v>
      </c>
      <c r="C50" s="9" t="s">
        <v>60</v>
      </c>
      <c r="D50" s="12" t="s">
        <v>61</v>
      </c>
      <c r="E50" s="9">
        <v>100</v>
      </c>
      <c r="F50" s="16">
        <v>52</v>
      </c>
      <c r="G50" s="9">
        <v>300</v>
      </c>
      <c r="H50" s="9">
        <v>5000</v>
      </c>
      <c r="I50" s="9">
        <f>E50*G50</f>
        <v>30000</v>
      </c>
      <c r="J50" s="9" t="s">
        <v>88</v>
      </c>
      <c r="K50" s="9">
        <f>E50*H50</f>
        <v>500000</v>
      </c>
      <c r="L50" s="9" t="s">
        <v>22</v>
      </c>
      <c r="M50" s="9" t="s">
        <v>23</v>
      </c>
      <c r="N50" s="11">
        <v>18932711999</v>
      </c>
      <c r="O50" s="9">
        <f t="shared" si="12"/>
        <v>3000</v>
      </c>
      <c r="P50" s="9">
        <f t="shared" si="13"/>
        <v>27000</v>
      </c>
      <c r="Q50" s="9" t="s">
        <v>94</v>
      </c>
    </row>
    <row r="51" s="3" customFormat="1" ht="15" customHeight="1" spans="1:17">
      <c r="A51" s="8">
        <v>47</v>
      </c>
      <c r="B51" s="9" t="s">
        <v>57</v>
      </c>
      <c r="C51" s="9" t="s">
        <v>67</v>
      </c>
      <c r="D51" s="9" t="s">
        <v>68</v>
      </c>
      <c r="E51" s="9">
        <v>40</v>
      </c>
      <c r="F51" s="16">
        <v>8</v>
      </c>
      <c r="G51" s="9">
        <v>300</v>
      </c>
      <c r="H51" s="9">
        <v>5000</v>
      </c>
      <c r="I51" s="9">
        <f>E51*G51</f>
        <v>12000</v>
      </c>
      <c r="J51" s="9" t="s">
        <v>88</v>
      </c>
      <c r="K51" s="9">
        <f>E51*H51</f>
        <v>200000</v>
      </c>
      <c r="L51" s="9" t="s">
        <v>22</v>
      </c>
      <c r="M51" s="9" t="s">
        <v>23</v>
      </c>
      <c r="N51" s="11">
        <v>13930087978</v>
      </c>
      <c r="O51" s="9">
        <f t="shared" si="12"/>
        <v>1200</v>
      </c>
      <c r="P51" s="9">
        <f t="shared" si="13"/>
        <v>10800</v>
      </c>
      <c r="Q51" s="9" t="s">
        <v>94</v>
      </c>
    </row>
    <row r="52" s="3" customFormat="1" ht="15" customHeight="1" spans="1:17">
      <c r="A52" s="8">
        <v>48</v>
      </c>
      <c r="B52" s="9" t="s">
        <v>57</v>
      </c>
      <c r="C52" s="9" t="s">
        <v>65</v>
      </c>
      <c r="D52" s="10" t="s">
        <v>66</v>
      </c>
      <c r="E52" s="9">
        <v>70</v>
      </c>
      <c r="F52" s="16">
        <v>7</v>
      </c>
      <c r="G52" s="9">
        <v>300</v>
      </c>
      <c r="H52" s="9">
        <v>5000</v>
      </c>
      <c r="I52" s="9">
        <f>E52*G52</f>
        <v>21000</v>
      </c>
      <c r="J52" s="9" t="s">
        <v>88</v>
      </c>
      <c r="K52" s="9">
        <f>E52*H52</f>
        <v>350000</v>
      </c>
      <c r="L52" s="9" t="s">
        <v>22</v>
      </c>
      <c r="M52" s="9" t="s">
        <v>23</v>
      </c>
      <c r="N52" s="11">
        <v>13731009133</v>
      </c>
      <c r="O52" s="9">
        <f t="shared" si="12"/>
        <v>2100</v>
      </c>
      <c r="P52" s="9">
        <f t="shared" si="13"/>
        <v>18900</v>
      </c>
      <c r="Q52" s="9" t="s">
        <v>94</v>
      </c>
    </row>
    <row r="53" s="3" customFormat="1" ht="15" customHeight="1" spans="1:17">
      <c r="A53" s="8">
        <v>49</v>
      </c>
      <c r="B53" s="9" t="s">
        <v>57</v>
      </c>
      <c r="C53" s="9" t="s">
        <v>90</v>
      </c>
      <c r="D53" s="9" t="s">
        <v>91</v>
      </c>
      <c r="E53" s="9">
        <v>30</v>
      </c>
      <c r="F53" s="16">
        <v>5</v>
      </c>
      <c r="G53" s="9">
        <v>300</v>
      </c>
      <c r="H53" s="9">
        <v>5000</v>
      </c>
      <c r="I53" s="9">
        <f t="shared" ref="I53:I68" si="14">E53*G53</f>
        <v>9000</v>
      </c>
      <c r="J53" s="9" t="s">
        <v>88</v>
      </c>
      <c r="K53" s="9">
        <f t="shared" ref="K53:K68" si="15">E53*H53</f>
        <v>150000</v>
      </c>
      <c r="L53" s="9" t="s">
        <v>22</v>
      </c>
      <c r="M53" s="9" t="s">
        <v>23</v>
      </c>
      <c r="N53" s="11">
        <v>13931046087</v>
      </c>
      <c r="O53" s="9">
        <f t="shared" si="12"/>
        <v>900</v>
      </c>
      <c r="P53" s="9">
        <f t="shared" si="13"/>
        <v>8100</v>
      </c>
      <c r="Q53" s="9" t="s">
        <v>94</v>
      </c>
    </row>
    <row r="54" s="3" customFormat="1" ht="15" customHeight="1" spans="1:17">
      <c r="A54" s="8">
        <v>50</v>
      </c>
      <c r="B54" s="9" t="s">
        <v>57</v>
      </c>
      <c r="C54" s="9" t="s">
        <v>58</v>
      </c>
      <c r="D54" s="9" t="s">
        <v>92</v>
      </c>
      <c r="E54" s="9">
        <v>854</v>
      </c>
      <c r="F54" s="16">
        <v>91</v>
      </c>
      <c r="G54" s="9">
        <v>300</v>
      </c>
      <c r="H54" s="9">
        <v>5000</v>
      </c>
      <c r="I54" s="9">
        <f t="shared" si="14"/>
        <v>256200</v>
      </c>
      <c r="J54" s="9" t="s">
        <v>88</v>
      </c>
      <c r="K54" s="9">
        <f t="shared" si="15"/>
        <v>4270000</v>
      </c>
      <c r="L54" s="9" t="s">
        <v>22</v>
      </c>
      <c r="M54" s="9" t="s">
        <v>23</v>
      </c>
      <c r="N54" s="11">
        <v>13231074669</v>
      </c>
      <c r="O54" s="9">
        <f t="shared" si="12"/>
        <v>25620</v>
      </c>
      <c r="P54" s="9">
        <f t="shared" si="13"/>
        <v>230580</v>
      </c>
      <c r="Q54" s="9" t="s">
        <v>94</v>
      </c>
    </row>
    <row r="55" s="3" customFormat="1" ht="15" customHeight="1" spans="1:17">
      <c r="A55" s="8">
        <v>51</v>
      </c>
      <c r="B55" s="9" t="s">
        <v>30</v>
      </c>
      <c r="C55" s="9" t="s">
        <v>72</v>
      </c>
      <c r="D55" s="13" t="s">
        <v>73</v>
      </c>
      <c r="E55" s="9">
        <v>28</v>
      </c>
      <c r="F55" s="16">
        <v>27</v>
      </c>
      <c r="G55" s="9">
        <v>300</v>
      </c>
      <c r="H55" s="9">
        <v>5000</v>
      </c>
      <c r="I55" s="9">
        <f t="shared" si="14"/>
        <v>8400</v>
      </c>
      <c r="J55" s="9" t="s">
        <v>88</v>
      </c>
      <c r="K55" s="9">
        <f t="shared" si="15"/>
        <v>140000</v>
      </c>
      <c r="L55" s="9" t="s">
        <v>22</v>
      </c>
      <c r="M55" s="9" t="s">
        <v>23</v>
      </c>
      <c r="N55" s="11">
        <v>17731033480</v>
      </c>
      <c r="O55" s="9">
        <f t="shared" si="12"/>
        <v>840</v>
      </c>
      <c r="P55" s="9">
        <f t="shared" si="13"/>
        <v>7560</v>
      </c>
      <c r="Q55" s="9" t="s">
        <v>94</v>
      </c>
    </row>
    <row r="56" s="3" customFormat="1" ht="15" customHeight="1" spans="1:17">
      <c r="A56" s="8">
        <v>52</v>
      </c>
      <c r="B56" s="9" t="s">
        <v>69</v>
      </c>
      <c r="C56" s="9" t="s">
        <v>74</v>
      </c>
      <c r="D56" s="9" t="s">
        <v>75</v>
      </c>
      <c r="E56" s="9">
        <v>200</v>
      </c>
      <c r="F56" s="16">
        <v>48</v>
      </c>
      <c r="G56" s="9">
        <v>300</v>
      </c>
      <c r="H56" s="9">
        <v>5000</v>
      </c>
      <c r="I56" s="9">
        <f t="shared" si="14"/>
        <v>60000</v>
      </c>
      <c r="J56" s="9" t="s">
        <v>88</v>
      </c>
      <c r="K56" s="9">
        <f t="shared" si="15"/>
        <v>1000000</v>
      </c>
      <c r="L56" s="9" t="s">
        <v>22</v>
      </c>
      <c r="M56" s="9" t="s">
        <v>23</v>
      </c>
      <c r="N56" s="11">
        <v>15833301310</v>
      </c>
      <c r="O56" s="9">
        <f t="shared" si="12"/>
        <v>6000</v>
      </c>
      <c r="P56" s="9">
        <f t="shared" si="13"/>
        <v>54000</v>
      </c>
      <c r="Q56" s="9" t="s">
        <v>94</v>
      </c>
    </row>
    <row r="57" s="3" customFormat="1" ht="15" customHeight="1" spans="1:17">
      <c r="A57" s="8">
        <v>53</v>
      </c>
      <c r="B57" s="9" t="s">
        <v>69</v>
      </c>
      <c r="C57" s="9" t="s">
        <v>76</v>
      </c>
      <c r="D57" s="10" t="s">
        <v>77</v>
      </c>
      <c r="E57" s="9">
        <v>120</v>
      </c>
      <c r="F57" s="16">
        <v>47</v>
      </c>
      <c r="G57" s="9">
        <v>300</v>
      </c>
      <c r="H57" s="9">
        <v>5000</v>
      </c>
      <c r="I57" s="9">
        <f t="shared" si="14"/>
        <v>36000</v>
      </c>
      <c r="J57" s="9" t="s">
        <v>88</v>
      </c>
      <c r="K57" s="9">
        <f t="shared" si="15"/>
        <v>600000</v>
      </c>
      <c r="L57" s="9" t="s">
        <v>22</v>
      </c>
      <c r="M57" s="9" t="s">
        <v>23</v>
      </c>
      <c r="N57" s="11">
        <v>17531032761</v>
      </c>
      <c r="O57" s="9">
        <f t="shared" si="12"/>
        <v>3600</v>
      </c>
      <c r="P57" s="9">
        <f t="shared" si="13"/>
        <v>32400</v>
      </c>
      <c r="Q57" s="9" t="s">
        <v>94</v>
      </c>
    </row>
    <row r="58" s="3" customFormat="1" ht="15" customHeight="1" spans="1:17">
      <c r="A58" s="8">
        <v>54</v>
      </c>
      <c r="B58" s="9" t="s">
        <v>69</v>
      </c>
      <c r="C58" s="9" t="s">
        <v>70</v>
      </c>
      <c r="D58" s="10" t="s">
        <v>71</v>
      </c>
      <c r="E58" s="9">
        <v>120</v>
      </c>
      <c r="F58" s="16">
        <v>53</v>
      </c>
      <c r="G58" s="9">
        <v>300</v>
      </c>
      <c r="H58" s="9">
        <v>5000</v>
      </c>
      <c r="I58" s="9">
        <f t="shared" si="14"/>
        <v>36000</v>
      </c>
      <c r="J58" s="9" t="s">
        <v>88</v>
      </c>
      <c r="K58" s="9">
        <f t="shared" si="15"/>
        <v>600000</v>
      </c>
      <c r="L58" s="9" t="s">
        <v>22</v>
      </c>
      <c r="M58" s="9" t="s">
        <v>23</v>
      </c>
      <c r="N58" s="11">
        <v>13832008615</v>
      </c>
      <c r="O58" s="9">
        <f t="shared" si="12"/>
        <v>3600</v>
      </c>
      <c r="P58" s="9">
        <f t="shared" si="13"/>
        <v>32400</v>
      </c>
      <c r="Q58" s="9" t="s">
        <v>94</v>
      </c>
    </row>
    <row r="59" s="3" customFormat="1" ht="15" customHeight="1" spans="1:17">
      <c r="A59" s="8">
        <v>55</v>
      </c>
      <c r="B59" s="9" t="s">
        <v>69</v>
      </c>
      <c r="C59" s="9" t="s">
        <v>78</v>
      </c>
      <c r="D59" s="10" t="s">
        <v>79</v>
      </c>
      <c r="E59" s="9">
        <v>160</v>
      </c>
      <c r="F59" s="16">
        <v>51</v>
      </c>
      <c r="G59" s="9">
        <v>300</v>
      </c>
      <c r="H59" s="9">
        <v>5000</v>
      </c>
      <c r="I59" s="9">
        <f t="shared" si="14"/>
        <v>48000</v>
      </c>
      <c r="J59" s="9" t="s">
        <v>88</v>
      </c>
      <c r="K59" s="9">
        <f t="shared" si="15"/>
        <v>800000</v>
      </c>
      <c r="L59" s="9" t="s">
        <v>22</v>
      </c>
      <c r="M59" s="9" t="s">
        <v>23</v>
      </c>
      <c r="N59" s="11">
        <v>13722584514</v>
      </c>
      <c r="O59" s="9">
        <f t="shared" si="12"/>
        <v>4800</v>
      </c>
      <c r="P59" s="9">
        <f t="shared" si="13"/>
        <v>43200</v>
      </c>
      <c r="Q59" s="9" t="s">
        <v>94</v>
      </c>
    </row>
    <row r="60" s="3" customFormat="1" ht="15" customHeight="1" spans="1:17">
      <c r="A60" s="8">
        <v>56</v>
      </c>
      <c r="B60" s="9" t="s">
        <v>69</v>
      </c>
      <c r="C60" s="9" t="s">
        <v>80</v>
      </c>
      <c r="D60" s="10" t="s">
        <v>81</v>
      </c>
      <c r="E60" s="9">
        <v>300</v>
      </c>
      <c r="F60" s="16">
        <v>68</v>
      </c>
      <c r="G60" s="9">
        <v>300</v>
      </c>
      <c r="H60" s="9">
        <v>5000</v>
      </c>
      <c r="I60" s="9">
        <f t="shared" si="14"/>
        <v>90000</v>
      </c>
      <c r="J60" s="9" t="s">
        <v>88</v>
      </c>
      <c r="K60" s="9">
        <f t="shared" si="15"/>
        <v>1500000</v>
      </c>
      <c r="L60" s="9" t="s">
        <v>22</v>
      </c>
      <c r="M60" s="9" t="s">
        <v>23</v>
      </c>
      <c r="N60" s="11">
        <v>18849026489</v>
      </c>
      <c r="O60" s="9">
        <f t="shared" si="12"/>
        <v>9000</v>
      </c>
      <c r="P60" s="9">
        <f t="shared" si="13"/>
        <v>81000</v>
      </c>
      <c r="Q60" s="9" t="s">
        <v>94</v>
      </c>
    </row>
    <row r="61" s="3" customFormat="1" ht="15" customHeight="1" spans="1:17">
      <c r="A61" s="8">
        <v>57</v>
      </c>
      <c r="B61" s="9" t="s">
        <v>57</v>
      </c>
      <c r="C61" s="9" t="s">
        <v>84</v>
      </c>
      <c r="D61" s="10" t="s">
        <v>85</v>
      </c>
      <c r="E61" s="10">
        <v>99</v>
      </c>
      <c r="F61" s="10">
        <v>46</v>
      </c>
      <c r="G61" s="9">
        <v>300</v>
      </c>
      <c r="H61" s="9">
        <v>5000</v>
      </c>
      <c r="I61" s="9">
        <f t="shared" si="14"/>
        <v>29700</v>
      </c>
      <c r="J61" s="9" t="s">
        <v>88</v>
      </c>
      <c r="K61" s="9">
        <f t="shared" si="15"/>
        <v>495000</v>
      </c>
      <c r="L61" s="9" t="s">
        <v>22</v>
      </c>
      <c r="M61" s="9" t="s">
        <v>23</v>
      </c>
      <c r="N61" s="11">
        <v>15030022888</v>
      </c>
      <c r="O61" s="9">
        <f t="shared" si="12"/>
        <v>2970</v>
      </c>
      <c r="P61" s="9">
        <f t="shared" si="13"/>
        <v>26730</v>
      </c>
      <c r="Q61" s="9" t="s">
        <v>94</v>
      </c>
    </row>
    <row r="62" s="4" customFormat="1" ht="15" customHeight="1" spans="1:17">
      <c r="A62" s="8" t="s">
        <v>86</v>
      </c>
      <c r="B62" s="8" t="s">
        <v>86</v>
      </c>
      <c r="C62" s="8" t="s">
        <v>86</v>
      </c>
      <c r="D62" s="14" t="s">
        <v>87</v>
      </c>
      <c r="E62" s="15">
        <f t="shared" ref="E62:I62" si="16">SUM(E48:E61)</f>
        <v>2331</v>
      </c>
      <c r="F62" s="15">
        <f t="shared" si="16"/>
        <v>575</v>
      </c>
      <c r="G62" s="8" t="s">
        <v>86</v>
      </c>
      <c r="H62" s="8" t="s">
        <v>86</v>
      </c>
      <c r="I62" s="15">
        <f t="shared" si="16"/>
        <v>699300</v>
      </c>
      <c r="J62" s="8" t="s">
        <v>86</v>
      </c>
      <c r="K62" s="15">
        <f t="shared" ref="K62:P62" si="17">SUM(K48:K61)</f>
        <v>11655000</v>
      </c>
      <c r="L62" s="8" t="s">
        <v>86</v>
      </c>
      <c r="M62" s="8" t="s">
        <v>86</v>
      </c>
      <c r="N62" s="8" t="s">
        <v>86</v>
      </c>
      <c r="O62" s="15">
        <f t="shared" si="17"/>
        <v>69930</v>
      </c>
      <c r="P62" s="15">
        <f t="shared" si="17"/>
        <v>629370</v>
      </c>
      <c r="Q62" s="8" t="s">
        <v>86</v>
      </c>
    </row>
    <row r="63" s="3" customFormat="1" ht="15" customHeight="1" spans="1:17">
      <c r="A63" s="8" t="s">
        <v>86</v>
      </c>
      <c r="B63" s="8" t="s">
        <v>86</v>
      </c>
      <c r="C63" s="8" t="s">
        <v>86</v>
      </c>
      <c r="D63" s="14" t="s">
        <v>95</v>
      </c>
      <c r="E63" s="14">
        <f t="shared" ref="E63:I63" si="18">E62+E47+E31</f>
        <v>10230</v>
      </c>
      <c r="F63" s="14">
        <f t="shared" si="18"/>
        <v>1680</v>
      </c>
      <c r="G63" s="8" t="s">
        <v>86</v>
      </c>
      <c r="H63" s="8" t="s">
        <v>86</v>
      </c>
      <c r="I63" s="14">
        <f t="shared" si="18"/>
        <v>3017820</v>
      </c>
      <c r="J63" s="8" t="s">
        <v>86</v>
      </c>
      <c r="K63" s="14">
        <f t="shared" ref="K63:P63" si="19">K62+K47+K31</f>
        <v>52485000</v>
      </c>
      <c r="L63" s="8" t="s">
        <v>86</v>
      </c>
      <c r="M63" s="8" t="s">
        <v>86</v>
      </c>
      <c r="N63" s="8" t="s">
        <v>86</v>
      </c>
      <c r="O63" s="14">
        <f t="shared" si="19"/>
        <v>433062</v>
      </c>
      <c r="P63" s="14">
        <f t="shared" si="19"/>
        <v>2584758</v>
      </c>
      <c r="Q63" s="8" t="s">
        <v>86</v>
      </c>
    </row>
  </sheetData>
  <autoFilter xmlns:etc="http://www.wps.cn/officeDocument/2017/etCustomData" ref="A1:Q63" etc:filterBottomFollowUsedRange="0">
    <extLst/>
  </autoFilter>
  <mergeCells count="1">
    <mergeCell ref="A1:Q1"/>
  </mergeCells>
  <pageMargins left="0.236111111111111" right="0.118055555555556" top="0.354166666666667" bottom="0.314583333333333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延凯</cp:lastModifiedBy>
  <dcterms:created xsi:type="dcterms:W3CDTF">2025-04-21T01:23:00Z</dcterms:created>
  <dcterms:modified xsi:type="dcterms:W3CDTF">2026-05-12T00:40:57Z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true</vt:bool>
  </property>
  <property fmtid="{D5CDD505-2E9C-101B-9397-08002B2CF9AE}" pid="4" name="ICV">
    <vt:lpwstr>ED6B181D1C1D4A6489E040FBDD239047</vt:lpwstr>
  </property>
  <property fmtid="{D5CDD505-2E9C-101B-9397-08002B2CF9AE}" pid="5" name="CalculationRule">
    <vt:i4>0</vt:i4>
  </property>
</Properties>
</file>