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Sheet1!$A$3:$Q$3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<sst xmlns="http://schemas.openxmlformats.org/spreadsheetml/2006/main" count="175" uniqueCount="76">
  <si>
    <t>附件</t>
  </si>
  <si>
    <t>魏县2024年衔接推进乡村振兴补助资金项目完成情况统计表</t>
  </si>
  <si>
    <t>序号</t>
  </si>
  <si>
    <t>项目名称</t>
  </si>
  <si>
    <t>项目
类型</t>
  </si>
  <si>
    <t>项目实施地点</t>
  </si>
  <si>
    <t>投资概算（万元）</t>
  </si>
  <si>
    <t>资金来源</t>
  </si>
  <si>
    <t>责任部门</t>
  </si>
  <si>
    <t>项目完成
情况</t>
  </si>
  <si>
    <t>备注</t>
  </si>
  <si>
    <t>衔接资金合计</t>
  </si>
  <si>
    <t>中央资金合计</t>
  </si>
  <si>
    <t>冀财农〔2023〕148号中央财政衔接资金</t>
  </si>
  <si>
    <t>冀财农〔2024〕39号中央财政衔接资金</t>
  </si>
  <si>
    <t>冀财农〔2023〕178号省级财政衔接资金</t>
  </si>
  <si>
    <t>邯财农[2024]5号市级财政衔接资金</t>
  </si>
  <si>
    <t>魏财农〔2024〕4号县级财政衔接资金</t>
  </si>
  <si>
    <t>偿还易地扶贫搬迁社区债券资金本金和利息</t>
  </si>
  <si>
    <t>其他项目</t>
  </si>
  <si>
    <t>/</t>
  </si>
  <si>
    <t>冀财农〔2023〕178号省级财政衔接资金、魏财农〔2024〕4号县级财政衔接资金</t>
  </si>
  <si>
    <t>财政局</t>
  </si>
  <si>
    <t>已完成</t>
  </si>
  <si>
    <t>雨露计划</t>
  </si>
  <si>
    <t>就业项目</t>
  </si>
  <si>
    <t>各乡镇、街道</t>
  </si>
  <si>
    <t>农业农村局</t>
  </si>
  <si>
    <t>脱贫户和监测户交通补贴</t>
  </si>
  <si>
    <t>冀财农〔2024〕39号中央财政衔接资金、冀财农〔2023〕178号省级财政衔接资金</t>
  </si>
  <si>
    <t>公益岗位补贴</t>
  </si>
  <si>
    <t>带贫主体生产和稳岗补贴项目</t>
  </si>
  <si>
    <t>培训项目</t>
  </si>
  <si>
    <t>项目管理费</t>
  </si>
  <si>
    <t>小额信贷贴息项目</t>
  </si>
  <si>
    <t>产业项目</t>
  </si>
  <si>
    <t>扶持发展新型村集体经济项目</t>
  </si>
  <si>
    <t>前大磨乡车厘子大棚建设项目：前大磨乡和顺会村50万元、公议会村50万元、恩善会村50万元、乐善会村50万元、前大磨村50万元、后大磨村50万元</t>
  </si>
  <si>
    <t>院堡镇连三家村冷库建设项目：院堡镇连三家村50万元、西薛村50万元、马丰头村50万元、院堡中村50万元</t>
  </si>
  <si>
    <t>双井镇北照河村手工业厂房建设项目：双井镇北照河50万元、姬照河50万元、张照河50万元</t>
  </si>
  <si>
    <t>大马村乡帮扶车间配套手工业设备项目：大马村乡东北村50万元、东南村50万元、西八里村50万元、曹堤村50万元、康南村50万元、楼寺头村50万元、</t>
  </si>
  <si>
    <t>易地扶贫搬迁后续扶持项目</t>
  </si>
  <si>
    <t>基础设施</t>
  </si>
  <si>
    <t>易地搬迁社区基础设施后续帮扶项目：沙口集镇贺祥社区110万元、和顺社区56万元，南双庙镇江庄社区109.4万元</t>
  </si>
  <si>
    <t>贺祥社区供热改造项目：沙口集镇贺祥社区</t>
  </si>
  <si>
    <t>大棚改造提升项目：沙口集镇贺祥社区</t>
  </si>
  <si>
    <t>冷库货架及面粉加工项目：前大磨乡户村社区</t>
  </si>
  <si>
    <t>养殖圈舍建设项目：南双庙镇郭吕新村</t>
  </si>
  <si>
    <t>区域品牌推广及农产品产销对接项目</t>
  </si>
  <si>
    <t>国家832平台产销地仓建设项目</t>
  </si>
  <si>
    <t>经济开发区</t>
  </si>
  <si>
    <t>扶持联农带农资产收益项目</t>
  </si>
  <si>
    <t>冷库建设项目：东代固镇北张庄村160万元；义乌手工业产业园项目：边马镇紫岗村1000万元；鸡舍建设项目：车往镇杨甘固村800万元；冷储保鲜库建设、烘干设备购置及配套设施建设项目：边马镇高堤村100万元；富硒鸡蛋深加工项目：牙里镇西吕村1000万元；纺织制线库房建设及设备购置项目：牙里镇张辉屯村1000万元；粮食烘干设备购置项目：前大磨乡破井村120万元；鲜食玉米加工设备购置项目：北皋镇六座楼村200万元；种子烘干设备及清选设备购置项目：德政镇德三村500万元；粮食钢板仓建设项目：张二庄镇大严屯村1000万元；窗帘制作手工业项目：车往镇大仓口村310万元；魏福产业园建设项目：魏县现代农业园区1000万元;前大磨乡粮食烘干储藏加工项目：前大磨乡公议会村330万元；鸭梨果粉加工项目：魏县现代农业园区400万元；果蔬冻干设备购置项目：魏城镇南温店村783万元；春卷加工设备购置及冷藏设施建设项目：魏县现代农业园区500万元，果蔬大棚改造提升项目：现代农业园区200万元</t>
  </si>
  <si>
    <t>冀财农〔2023〕148号中央财政衔接资金、冀财农〔2024〕39号中央财政衔接资金</t>
  </si>
  <si>
    <t>脱贫户（含防返贫监测户）到户产业补贴项目</t>
  </si>
  <si>
    <t>魏县人居环境整治项目</t>
  </si>
  <si>
    <t>魏县梨乡水城乡村振兴示范片区大斜街村基础设施建设项目2843万元，沙口集镇小斜街村乡村振兴示范村基础设施建设项目1200万元，漳河乡村振兴示范带（含六个社区路灯改造升级）基本照明项目1039万元，边马镇李庄76万元、王井村60万元，江庄村30万元，棘针寨镇相公庄村77万元、北寺庄村46万元，仕望集镇郭仕望村60万元、陈庄村159万元，北台头乡南台头村83.56万元，沙口集镇集西村112万元、大庄村81万元、沙圪塔村50万元，回隆南街西95万元。</t>
  </si>
  <si>
    <t>冀财农〔2023〕178号省级财政衔接资金、邯财农[2024]5号市级财政衔接资金</t>
  </si>
  <si>
    <t>新发地乡村振兴示范片区建设项目</t>
  </si>
  <si>
    <t>魏县新发地乡村振兴示范区</t>
  </si>
  <si>
    <t>庭院经济项目</t>
  </si>
  <si>
    <t>妇联</t>
  </si>
  <si>
    <t>联农带农企业
贷款贴息</t>
  </si>
  <si>
    <t>魏县新发地城市安全乡村振兴保供仓项目</t>
  </si>
  <si>
    <t>合计</t>
  </si>
  <si>
    <t>回隆镇南街西村</t>
  </si>
  <si>
    <t>磨庄</t>
  </si>
  <si>
    <t>相公庄村</t>
  </si>
  <si>
    <t>中山东后村</t>
  </si>
  <si>
    <t>郭仕望村</t>
  </si>
  <si>
    <t>刘家拐村</t>
  </si>
  <si>
    <t>北辛庄村</t>
  </si>
  <si>
    <t>野西村</t>
  </si>
  <si>
    <t>李庄</t>
  </si>
  <si>
    <t>南台头</t>
  </si>
  <si>
    <t>南寺庄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</si>
</sst>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6"/>
      <name val="宋体"/>
      <charset val="134"/>
      <scheme val="minor"/>
    </font>
    <font>
      <sz val="22"/>
      <name val="黑体"/>
      <charset val="134"/>
    </font>
    <font>
      <sz val="30"/>
      <name val="方正公文小标宋"/>
      <charset val="134"/>
    </font>
    <font>
      <b/>
      <sz val="18"/>
      <name val="方正楷体_GB2312"/>
      <charset val="134"/>
    </font>
    <font>
      <sz val="16"/>
      <name val="仿宋"/>
      <charset val="134"/>
    </font>
    <font>
      <sz val="16"/>
      <name val="宋体"/>
      <charset val="134"/>
    </font>
    <font>
      <sz val="16"/>
      <name val="仿宋_GB2312"/>
      <charset val="134"/>
    </font>
    <font>
      <sz val="14"/>
      <name val="仿宋"/>
      <charset val="134"/>
    </font>
    <font>
      <sz val="1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justify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view="pageBreakPreview" zoomScale="70" zoomScaleNormal="55" workbookViewId="0">
      <pane ySplit="3" topLeftCell="A4" activePane="bottomLeft" state="frozen"/>
      <selection/>
      <selection pane="bottomLeft" activeCell="D28" sqref="D28"/>
    </sheetView>
  </sheetViews>
  <sheetFormatPr defaultColWidth="9" defaultRowHeight="20.25"/>
  <cols>
    <col min="1" max="1" width="8.93333333333333" style="9" customWidth="1"/>
    <col min="2" max="2" width="26.5833333333333" style="13" customWidth="1"/>
    <col min="3" max="3" width="14.1" style="9" customWidth="1"/>
    <col min="4" max="4" width="86.5833333333333" style="14" customWidth="1"/>
    <col min="5" max="5" width="15.2333333333333" style="13" customWidth="1"/>
    <col min="6" max="6" width="32.2666666666667" style="10" customWidth="1"/>
    <col min="7" max="7" width="17.4916666666667" style="13" customWidth="1"/>
    <col min="8" max="8" width="21.425" style="13" customWidth="1"/>
    <col min="9" max="9" width="17.2166666666667" style="13" customWidth="1"/>
    <col min="10" max="10" width="24.3166666666667" style="15" hidden="1" customWidth="1"/>
    <col min="11" max="11" width="17.7166666666667" style="9" hidden="1" customWidth="1"/>
    <col min="12" max="12" width="21.1333333333333" style="9" hidden="1" customWidth="1"/>
    <col min="13" max="13" width="21.425" style="9" hidden="1" customWidth="1"/>
    <col min="14" max="14" width="19.7666666666667" style="9" hidden="1" customWidth="1"/>
    <col min="15" max="15" width="20.6833333333333" style="9" hidden="1" customWidth="1"/>
    <col min="16" max="16" width="18.625" style="9" hidden="1" customWidth="1"/>
    <col min="17" max="16384" width="9" style="9"/>
  </cols>
  <sheetData>
    <row r="1" s="9" customFormat="1" ht="38" customHeight="1" spans="1:10">
      <c r="A1" s="16" t="s">
        <v>0</v>
      </c>
      <c r="B1" s="17"/>
      <c r="D1" s="14"/>
      <c r="E1" s="13"/>
      <c r="F1" s="10"/>
      <c r="G1" s="13"/>
      <c r="H1" s="13"/>
      <c r="I1" s="13"/>
      <c r="J1" s="15"/>
    </row>
    <row r="2" s="9" customFormat="1" ht="61" customHeight="1" spans="1:10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5"/>
    </row>
    <row r="3" s="10" customFormat="1" ht="69" customHeight="1" spans="1:16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30" t="s">
        <v>11</v>
      </c>
      <c r="K3" s="31" t="s">
        <v>12</v>
      </c>
      <c r="L3" s="31" t="s">
        <v>13</v>
      </c>
      <c r="M3" s="32" t="s">
        <v>14</v>
      </c>
      <c r="N3" s="31" t="s">
        <v>15</v>
      </c>
      <c r="O3" s="31" t="s">
        <v>16</v>
      </c>
      <c r="P3" s="32" t="s">
        <v>17</v>
      </c>
    </row>
    <row r="4" s="11" customFormat="1" ht="101" customHeight="1" spans="1:16">
      <c r="A4" s="20">
        <v>1</v>
      </c>
      <c r="B4" s="20" t="s">
        <v>18</v>
      </c>
      <c r="C4" s="20" t="s">
        <v>19</v>
      </c>
      <c r="D4" s="20" t="s">
        <v>20</v>
      </c>
      <c r="E4" s="20">
        <v>7101.04</v>
      </c>
      <c r="F4" s="20" t="s">
        <v>21</v>
      </c>
      <c r="G4" s="20" t="s">
        <v>22</v>
      </c>
      <c r="H4" s="20" t="s">
        <v>23</v>
      </c>
      <c r="I4" s="20"/>
      <c r="J4" s="33">
        <f>K4+N4+O4+P4</f>
        <v>7101.04</v>
      </c>
      <c r="K4" s="34">
        <f>L4+M4</f>
        <v>0</v>
      </c>
      <c r="L4" s="34"/>
      <c r="M4" s="34"/>
      <c r="N4" s="34">
        <v>2671.04</v>
      </c>
      <c r="O4" s="34"/>
      <c r="P4" s="34">
        <v>4430</v>
      </c>
    </row>
    <row r="5" s="11" customFormat="1" ht="55" customHeight="1" spans="1:16">
      <c r="A5" s="20">
        <v>2</v>
      </c>
      <c r="B5" s="20" t="s">
        <v>24</v>
      </c>
      <c r="C5" s="20" t="s">
        <v>25</v>
      </c>
      <c r="D5" s="20" t="s">
        <v>26</v>
      </c>
      <c r="E5" s="20">
        <v>600</v>
      </c>
      <c r="F5" s="20" t="s">
        <v>15</v>
      </c>
      <c r="G5" s="20" t="s">
        <v>27</v>
      </c>
      <c r="H5" s="20" t="s">
        <v>23</v>
      </c>
      <c r="I5" s="20"/>
      <c r="J5" s="33">
        <f t="shared" ref="J5:J31" si="0">K5+N5+O5+P5</f>
        <v>600</v>
      </c>
      <c r="K5" s="34">
        <f t="shared" ref="K5:K16" si="1">L5+M5</f>
        <v>0</v>
      </c>
      <c r="L5" s="34"/>
      <c r="M5" s="34"/>
      <c r="N5" s="34">
        <v>600</v>
      </c>
      <c r="O5" s="34"/>
      <c r="P5" s="34"/>
    </row>
    <row r="6" s="11" customFormat="1" ht="89" customHeight="1" spans="1:16">
      <c r="A6" s="20">
        <v>3</v>
      </c>
      <c r="B6" s="20" t="s">
        <v>28</v>
      </c>
      <c r="C6" s="20" t="s">
        <v>25</v>
      </c>
      <c r="D6" s="20" t="s">
        <v>26</v>
      </c>
      <c r="E6" s="20">
        <v>300</v>
      </c>
      <c r="F6" s="20" t="s">
        <v>29</v>
      </c>
      <c r="G6" s="20" t="s">
        <v>27</v>
      </c>
      <c r="H6" s="20" t="s">
        <v>23</v>
      </c>
      <c r="I6" s="20"/>
      <c r="J6" s="33">
        <f t="shared" si="0"/>
        <v>300</v>
      </c>
      <c r="K6" s="34">
        <f t="shared" si="1"/>
        <v>187</v>
      </c>
      <c r="L6" s="34"/>
      <c r="M6" s="34">
        <v>187</v>
      </c>
      <c r="N6" s="34">
        <f>E6-M6</f>
        <v>113</v>
      </c>
      <c r="O6" s="34"/>
      <c r="P6" s="34"/>
    </row>
    <row r="7" s="11" customFormat="1" ht="40.5" spans="1:16">
      <c r="A7" s="20">
        <v>4</v>
      </c>
      <c r="B7" s="20" t="s">
        <v>30</v>
      </c>
      <c r="C7" s="20" t="s">
        <v>25</v>
      </c>
      <c r="D7" s="20" t="s">
        <v>26</v>
      </c>
      <c r="E7" s="20">
        <v>1000</v>
      </c>
      <c r="F7" s="20" t="s">
        <v>15</v>
      </c>
      <c r="G7" s="20" t="s">
        <v>27</v>
      </c>
      <c r="H7" s="20" t="s">
        <v>23</v>
      </c>
      <c r="I7" s="20"/>
      <c r="J7" s="33">
        <f t="shared" si="0"/>
        <v>1000</v>
      </c>
      <c r="K7" s="34">
        <f t="shared" si="1"/>
        <v>0</v>
      </c>
      <c r="L7" s="34"/>
      <c r="M7" s="35"/>
      <c r="N7" s="34">
        <v>1000</v>
      </c>
      <c r="O7" s="34"/>
      <c r="P7" s="34"/>
    </row>
    <row r="8" s="11" customFormat="1" ht="55" customHeight="1" spans="1:16">
      <c r="A8" s="20">
        <v>5</v>
      </c>
      <c r="B8" s="20" t="s">
        <v>31</v>
      </c>
      <c r="C8" s="20" t="s">
        <v>25</v>
      </c>
      <c r="D8" s="20" t="s">
        <v>26</v>
      </c>
      <c r="E8" s="20">
        <v>58.6</v>
      </c>
      <c r="F8" s="21" t="s">
        <v>15</v>
      </c>
      <c r="G8" s="20" t="s">
        <v>27</v>
      </c>
      <c r="H8" s="20" t="s">
        <v>23</v>
      </c>
      <c r="I8" s="20"/>
      <c r="J8" s="33">
        <f t="shared" si="0"/>
        <v>58.6</v>
      </c>
      <c r="K8" s="34">
        <f t="shared" si="1"/>
        <v>0</v>
      </c>
      <c r="M8" s="34"/>
      <c r="N8" s="35">
        <v>58.6</v>
      </c>
      <c r="O8" s="34"/>
      <c r="P8" s="34"/>
    </row>
    <row r="9" s="11" customFormat="1" ht="55" customHeight="1" spans="1:16">
      <c r="A9" s="20">
        <v>6</v>
      </c>
      <c r="B9" s="20" t="s">
        <v>32</v>
      </c>
      <c r="C9" s="20" t="s">
        <v>25</v>
      </c>
      <c r="D9" s="20" t="s">
        <v>26</v>
      </c>
      <c r="E9" s="20">
        <v>300</v>
      </c>
      <c r="F9" s="22" t="s">
        <v>15</v>
      </c>
      <c r="G9" s="20" t="s">
        <v>27</v>
      </c>
      <c r="H9" s="20" t="s">
        <v>23</v>
      </c>
      <c r="I9" s="20"/>
      <c r="J9" s="33">
        <f t="shared" si="0"/>
        <v>300</v>
      </c>
      <c r="K9" s="34">
        <f t="shared" si="1"/>
        <v>0</v>
      </c>
      <c r="L9" s="34"/>
      <c r="M9" s="34"/>
      <c r="N9" s="35">
        <v>300</v>
      </c>
      <c r="O9" s="34"/>
      <c r="P9" s="34"/>
    </row>
    <row r="10" s="11" customFormat="1" ht="55" customHeight="1" spans="1:16">
      <c r="A10" s="20">
        <v>7</v>
      </c>
      <c r="B10" s="20" t="s">
        <v>33</v>
      </c>
      <c r="C10" s="20" t="s">
        <v>19</v>
      </c>
      <c r="D10" s="20" t="s">
        <v>20</v>
      </c>
      <c r="E10" s="20">
        <v>130.4</v>
      </c>
      <c r="F10" s="20" t="s">
        <v>14</v>
      </c>
      <c r="G10" s="20" t="s">
        <v>27</v>
      </c>
      <c r="H10" s="20" t="s">
        <v>23</v>
      </c>
      <c r="I10" s="20"/>
      <c r="J10" s="33">
        <f t="shared" si="0"/>
        <v>130.4</v>
      </c>
      <c r="K10" s="34">
        <f t="shared" si="1"/>
        <v>130.4</v>
      </c>
      <c r="L10" s="34"/>
      <c r="M10" s="35">
        <v>130.4</v>
      </c>
      <c r="N10" s="34"/>
      <c r="O10" s="34"/>
      <c r="P10" s="34"/>
    </row>
    <row r="11" s="11" customFormat="1" ht="55" customHeight="1" spans="1:16">
      <c r="A11" s="20">
        <v>8</v>
      </c>
      <c r="B11" s="20" t="s">
        <v>34</v>
      </c>
      <c r="C11" s="20" t="s">
        <v>35</v>
      </c>
      <c r="D11" s="20" t="s">
        <v>26</v>
      </c>
      <c r="E11" s="20">
        <v>130</v>
      </c>
      <c r="F11" s="20" t="s">
        <v>13</v>
      </c>
      <c r="G11" s="20" t="s">
        <v>27</v>
      </c>
      <c r="H11" s="20" t="s">
        <v>23</v>
      </c>
      <c r="I11" s="20"/>
      <c r="J11" s="33">
        <f t="shared" si="0"/>
        <v>130</v>
      </c>
      <c r="K11" s="34">
        <f t="shared" si="1"/>
        <v>130</v>
      </c>
      <c r="L11" s="35">
        <v>130</v>
      </c>
      <c r="M11" s="34"/>
      <c r="N11" s="34"/>
      <c r="O11" s="34"/>
      <c r="P11" s="34"/>
    </row>
    <row r="12" s="11" customFormat="1" ht="89" customHeight="1" spans="1:16">
      <c r="A12" s="20">
        <v>9</v>
      </c>
      <c r="B12" s="20" t="s">
        <v>36</v>
      </c>
      <c r="C12" s="23" t="s">
        <v>35</v>
      </c>
      <c r="D12" s="24" t="s">
        <v>37</v>
      </c>
      <c r="E12" s="25">
        <v>300</v>
      </c>
      <c r="F12" s="21" t="s">
        <v>13</v>
      </c>
      <c r="G12" s="23" t="s">
        <v>27</v>
      </c>
      <c r="H12" s="20" t="s">
        <v>23</v>
      </c>
      <c r="I12" s="20"/>
      <c r="J12" s="33">
        <f t="shared" si="0"/>
        <v>300</v>
      </c>
      <c r="K12" s="34">
        <f t="shared" si="1"/>
        <v>300</v>
      </c>
      <c r="L12" s="35">
        <v>300</v>
      </c>
      <c r="M12" s="34"/>
      <c r="N12" s="34"/>
      <c r="O12" s="34"/>
      <c r="P12" s="34"/>
    </row>
    <row r="13" s="11" customFormat="1" ht="67" customHeight="1" spans="1:16">
      <c r="A13" s="26">
        <v>9</v>
      </c>
      <c r="B13" s="20" t="s">
        <v>36</v>
      </c>
      <c r="C13" s="20" t="s">
        <v>35</v>
      </c>
      <c r="D13" s="24" t="s">
        <v>38</v>
      </c>
      <c r="E13" s="25">
        <v>200</v>
      </c>
      <c r="F13" s="21" t="s">
        <v>13</v>
      </c>
      <c r="G13" s="23" t="s">
        <v>27</v>
      </c>
      <c r="H13" s="20" t="s">
        <v>23</v>
      </c>
      <c r="I13" s="20"/>
      <c r="J13" s="33">
        <f t="shared" si="0"/>
        <v>200</v>
      </c>
      <c r="K13" s="34">
        <f t="shared" si="1"/>
        <v>200</v>
      </c>
      <c r="L13" s="35">
        <v>200</v>
      </c>
      <c r="M13" s="34"/>
      <c r="N13" s="34"/>
      <c r="O13" s="34"/>
      <c r="P13" s="34"/>
    </row>
    <row r="14" s="11" customFormat="1" ht="68" customHeight="1" spans="1:16">
      <c r="A14" s="27"/>
      <c r="B14" s="20"/>
      <c r="C14" s="20"/>
      <c r="D14" s="24" t="s">
        <v>39</v>
      </c>
      <c r="E14" s="25">
        <v>150</v>
      </c>
      <c r="F14" s="21" t="s">
        <v>15</v>
      </c>
      <c r="G14" s="23" t="s">
        <v>27</v>
      </c>
      <c r="H14" s="20" t="s">
        <v>23</v>
      </c>
      <c r="I14" s="20"/>
      <c r="J14" s="33">
        <f t="shared" si="0"/>
        <v>150</v>
      </c>
      <c r="K14" s="34">
        <f t="shared" si="1"/>
        <v>0</v>
      </c>
      <c r="L14" s="34"/>
      <c r="M14" s="34"/>
      <c r="N14" s="35">
        <v>150</v>
      </c>
      <c r="O14" s="34"/>
      <c r="P14" s="34"/>
    </row>
    <row r="15" s="11" customFormat="1" ht="80" customHeight="1" spans="1:16">
      <c r="A15" s="28"/>
      <c r="B15" s="20"/>
      <c r="C15" s="20"/>
      <c r="D15" s="23" t="s">
        <v>40</v>
      </c>
      <c r="E15" s="25">
        <v>300</v>
      </c>
      <c r="F15" s="21" t="s">
        <v>13</v>
      </c>
      <c r="G15" s="23" t="s">
        <v>27</v>
      </c>
      <c r="H15" s="20" t="s">
        <v>23</v>
      </c>
      <c r="I15" s="20"/>
      <c r="J15" s="33">
        <f t="shared" si="0"/>
        <v>300</v>
      </c>
      <c r="K15" s="34">
        <f t="shared" si="1"/>
        <v>300</v>
      </c>
      <c r="L15" s="35">
        <v>300</v>
      </c>
      <c r="M15" s="34"/>
      <c r="N15" s="34"/>
      <c r="O15" s="34"/>
      <c r="P15" s="34"/>
    </row>
    <row r="16" s="11" customFormat="1" ht="107" customHeight="1" spans="1:16">
      <c r="A16" s="26">
        <v>10</v>
      </c>
      <c r="B16" s="26" t="s">
        <v>41</v>
      </c>
      <c r="C16" s="20" t="s">
        <v>42</v>
      </c>
      <c r="D16" s="24" t="s">
        <v>43</v>
      </c>
      <c r="E16" s="25">
        <v>275.4</v>
      </c>
      <c r="F16" s="22" t="s">
        <v>15</v>
      </c>
      <c r="G16" s="20" t="s">
        <v>27</v>
      </c>
      <c r="H16" s="20" t="s">
        <v>23</v>
      </c>
      <c r="I16" s="36"/>
      <c r="J16" s="33">
        <f t="shared" si="0"/>
        <v>275.4</v>
      </c>
      <c r="K16" s="34">
        <f t="shared" si="1"/>
        <v>0</v>
      </c>
      <c r="L16" s="34"/>
      <c r="M16" s="34"/>
      <c r="N16" s="25">
        <v>275.4</v>
      </c>
      <c r="O16" s="34"/>
      <c r="P16" s="34"/>
    </row>
    <row r="17" s="11" customFormat="1" ht="94" customHeight="1" spans="1:16">
      <c r="A17" s="27"/>
      <c r="B17" s="27"/>
      <c r="C17" s="20"/>
      <c r="D17" s="23" t="s">
        <v>44</v>
      </c>
      <c r="E17" s="20">
        <v>650</v>
      </c>
      <c r="F17" s="21" t="s">
        <v>29</v>
      </c>
      <c r="G17" s="20" t="s">
        <v>27</v>
      </c>
      <c r="H17" s="20" t="s">
        <v>23</v>
      </c>
      <c r="I17" s="20"/>
      <c r="J17" s="33">
        <f t="shared" si="0"/>
        <v>650</v>
      </c>
      <c r="K17" s="34">
        <f t="shared" ref="K17:K31" si="2">L17+M17</f>
        <v>281</v>
      </c>
      <c r="L17" s="35"/>
      <c r="M17" s="34">
        <v>281</v>
      </c>
      <c r="N17" s="35">
        <f>650-281</f>
        <v>369</v>
      </c>
      <c r="O17" s="34"/>
      <c r="P17" s="34"/>
    </row>
    <row r="18" s="11" customFormat="1" ht="55" customHeight="1" spans="1:16">
      <c r="A18" s="27"/>
      <c r="B18" s="27"/>
      <c r="C18" s="20" t="s">
        <v>35</v>
      </c>
      <c r="D18" s="23" t="s">
        <v>45</v>
      </c>
      <c r="E18" s="20">
        <v>200</v>
      </c>
      <c r="F18" s="21" t="s">
        <v>13</v>
      </c>
      <c r="G18" s="20" t="s">
        <v>27</v>
      </c>
      <c r="H18" s="20" t="s">
        <v>23</v>
      </c>
      <c r="I18" s="20"/>
      <c r="J18" s="33">
        <f t="shared" si="0"/>
        <v>200</v>
      </c>
      <c r="K18" s="34">
        <f t="shared" si="2"/>
        <v>200</v>
      </c>
      <c r="L18" s="35">
        <v>200</v>
      </c>
      <c r="M18" s="34"/>
      <c r="N18" s="34"/>
      <c r="O18" s="34"/>
      <c r="P18" s="34"/>
    </row>
    <row r="19" s="11" customFormat="1" ht="55" customHeight="1" spans="1:16">
      <c r="A19" s="27"/>
      <c r="B19" s="27"/>
      <c r="C19" s="20"/>
      <c r="D19" s="23" t="s">
        <v>46</v>
      </c>
      <c r="E19" s="20">
        <v>70</v>
      </c>
      <c r="F19" s="21" t="s">
        <v>13</v>
      </c>
      <c r="G19" s="20" t="s">
        <v>27</v>
      </c>
      <c r="H19" s="20" t="s">
        <v>23</v>
      </c>
      <c r="I19" s="20"/>
      <c r="J19" s="33">
        <f t="shared" si="0"/>
        <v>70</v>
      </c>
      <c r="K19" s="34">
        <f t="shared" si="2"/>
        <v>70</v>
      </c>
      <c r="L19" s="35">
        <v>70</v>
      </c>
      <c r="M19" s="34"/>
      <c r="N19" s="34"/>
      <c r="O19" s="34"/>
      <c r="P19" s="34"/>
    </row>
    <row r="20" s="11" customFormat="1" ht="55" customHeight="1" spans="1:16">
      <c r="A20" s="28"/>
      <c r="B20" s="28"/>
      <c r="C20" s="20"/>
      <c r="D20" s="24" t="s">
        <v>47</v>
      </c>
      <c r="E20" s="20">
        <v>700</v>
      </c>
      <c r="F20" s="21" t="s">
        <v>13</v>
      </c>
      <c r="G20" s="20" t="s">
        <v>27</v>
      </c>
      <c r="H20" s="20" t="s">
        <v>23</v>
      </c>
      <c r="I20" s="20"/>
      <c r="J20" s="33">
        <f t="shared" si="0"/>
        <v>700</v>
      </c>
      <c r="K20" s="34">
        <f t="shared" si="2"/>
        <v>700</v>
      </c>
      <c r="L20" s="35">
        <v>700</v>
      </c>
      <c r="M20" s="34"/>
      <c r="N20" s="34"/>
      <c r="O20" s="34"/>
      <c r="P20" s="34"/>
    </row>
    <row r="21" s="11" customFormat="1" ht="55" customHeight="1" spans="1:16">
      <c r="A21" s="20">
        <v>11</v>
      </c>
      <c r="B21" s="20" t="s">
        <v>48</v>
      </c>
      <c r="C21" s="20" t="s">
        <v>35</v>
      </c>
      <c r="D21" s="20" t="s">
        <v>20</v>
      </c>
      <c r="E21" s="20">
        <v>600</v>
      </c>
      <c r="F21" s="20" t="s">
        <v>15</v>
      </c>
      <c r="G21" s="20" t="s">
        <v>27</v>
      </c>
      <c r="H21" s="20" t="s">
        <v>23</v>
      </c>
      <c r="I21" s="20"/>
      <c r="J21" s="33">
        <f t="shared" si="0"/>
        <v>600</v>
      </c>
      <c r="K21" s="34">
        <f t="shared" si="2"/>
        <v>0</v>
      </c>
      <c r="L21" s="35"/>
      <c r="M21" s="34"/>
      <c r="N21" s="34">
        <v>600</v>
      </c>
      <c r="O21" s="34"/>
      <c r="P21" s="34"/>
    </row>
    <row r="22" s="11" customFormat="1" ht="55" customHeight="1" spans="1:16">
      <c r="A22" s="20">
        <v>12</v>
      </c>
      <c r="B22" s="20" t="s">
        <v>49</v>
      </c>
      <c r="C22" s="20" t="s">
        <v>35</v>
      </c>
      <c r="D22" s="20" t="s">
        <v>50</v>
      </c>
      <c r="E22" s="20">
        <v>460</v>
      </c>
      <c r="F22" s="20" t="s">
        <v>13</v>
      </c>
      <c r="G22" s="20" t="s">
        <v>27</v>
      </c>
      <c r="H22" s="20" t="s">
        <v>23</v>
      </c>
      <c r="I22" s="20"/>
      <c r="J22" s="33">
        <f t="shared" si="0"/>
        <v>460</v>
      </c>
      <c r="K22" s="34">
        <f t="shared" si="2"/>
        <v>460</v>
      </c>
      <c r="L22" s="35">
        <v>460</v>
      </c>
      <c r="M22" s="34"/>
      <c r="N22" s="34"/>
      <c r="O22" s="34"/>
      <c r="P22" s="34"/>
    </row>
    <row r="23" s="11" customFormat="1" ht="335" customHeight="1" spans="1:16">
      <c r="A23" s="20">
        <v>13</v>
      </c>
      <c r="B23" s="20" t="s">
        <v>51</v>
      </c>
      <c r="C23" s="23" t="s">
        <v>35</v>
      </c>
      <c r="D23" s="24" t="s">
        <v>52</v>
      </c>
      <c r="E23" s="20">
        <v>9403</v>
      </c>
      <c r="F23" s="21" t="s">
        <v>53</v>
      </c>
      <c r="G23" s="23" t="s">
        <v>27</v>
      </c>
      <c r="H23" s="20" t="s">
        <v>23</v>
      </c>
      <c r="I23" s="37"/>
      <c r="J23" s="33">
        <f t="shared" si="0"/>
        <v>9403</v>
      </c>
      <c r="K23" s="34">
        <f t="shared" si="2"/>
        <v>9403</v>
      </c>
      <c r="L23" s="35">
        <v>8680</v>
      </c>
      <c r="M23" s="34">
        <f>E23-L23</f>
        <v>723</v>
      </c>
      <c r="N23" s="34"/>
      <c r="O23" s="34"/>
      <c r="P23" s="34"/>
    </row>
    <row r="24" s="11" customFormat="1" ht="80" customHeight="1" spans="1:16">
      <c r="A24" s="20">
        <v>14</v>
      </c>
      <c r="B24" s="20" t="s">
        <v>54</v>
      </c>
      <c r="C24" s="23" t="s">
        <v>35</v>
      </c>
      <c r="D24" s="20" t="s">
        <v>26</v>
      </c>
      <c r="E24" s="20">
        <v>500</v>
      </c>
      <c r="F24" s="21" t="s">
        <v>14</v>
      </c>
      <c r="G24" s="23" t="s">
        <v>27</v>
      </c>
      <c r="H24" s="20" t="s">
        <v>23</v>
      </c>
      <c r="I24" s="38"/>
      <c r="J24" s="33">
        <f t="shared" si="0"/>
        <v>500</v>
      </c>
      <c r="K24" s="34">
        <f t="shared" si="2"/>
        <v>500</v>
      </c>
      <c r="L24" s="35"/>
      <c r="M24" s="34">
        <v>500</v>
      </c>
      <c r="N24" s="34"/>
      <c r="O24" s="34"/>
      <c r="P24" s="34"/>
    </row>
    <row r="25" s="12" customFormat="1" ht="178" customHeight="1" spans="1:16">
      <c r="A25" s="20">
        <v>15</v>
      </c>
      <c r="B25" s="20" t="s">
        <v>55</v>
      </c>
      <c r="C25" s="20" t="s">
        <v>42</v>
      </c>
      <c r="D25" s="21" t="s">
        <v>56</v>
      </c>
      <c r="E25" s="20">
        <v>6011.56</v>
      </c>
      <c r="F25" s="22" t="s">
        <v>57</v>
      </c>
      <c r="G25" s="20" t="s">
        <v>27</v>
      </c>
      <c r="H25" s="20" t="s">
        <v>23</v>
      </c>
      <c r="I25" s="20"/>
      <c r="J25" s="33">
        <f t="shared" si="0"/>
        <v>6011.56</v>
      </c>
      <c r="K25" s="34">
        <f t="shared" si="2"/>
        <v>0</v>
      </c>
      <c r="L25" s="34"/>
      <c r="M25" s="34"/>
      <c r="N25" s="35">
        <v>4673.56</v>
      </c>
      <c r="O25" s="34">
        <v>1338</v>
      </c>
      <c r="P25" s="34"/>
    </row>
    <row r="26" s="11" customFormat="1" ht="67" customHeight="1" spans="1:16">
      <c r="A26" s="20">
        <v>16</v>
      </c>
      <c r="B26" s="20" t="s">
        <v>58</v>
      </c>
      <c r="C26" s="20" t="s">
        <v>35</v>
      </c>
      <c r="D26" s="21" t="s">
        <v>59</v>
      </c>
      <c r="E26" s="20">
        <v>5537</v>
      </c>
      <c r="F26" s="22" t="s">
        <v>15</v>
      </c>
      <c r="G26" s="20" t="s">
        <v>27</v>
      </c>
      <c r="H26" s="20" t="s">
        <v>23</v>
      </c>
      <c r="I26" s="20"/>
      <c r="J26" s="33">
        <f t="shared" si="0"/>
        <v>5537</v>
      </c>
      <c r="K26" s="34">
        <f t="shared" si="2"/>
        <v>0</v>
      </c>
      <c r="L26" s="34"/>
      <c r="M26" s="34"/>
      <c r="N26" s="35">
        <v>5537</v>
      </c>
      <c r="O26" s="34"/>
      <c r="P26" s="34"/>
    </row>
    <row r="27" s="11" customFormat="1" ht="55" customHeight="1" spans="1:16">
      <c r="A27" s="20">
        <v>17</v>
      </c>
      <c r="B27" s="20" t="s">
        <v>60</v>
      </c>
      <c r="C27" s="20" t="s">
        <v>35</v>
      </c>
      <c r="D27" s="24" t="s">
        <v>26</v>
      </c>
      <c r="E27" s="20">
        <v>200</v>
      </c>
      <c r="F27" s="22" t="s">
        <v>15</v>
      </c>
      <c r="G27" s="20" t="s">
        <v>61</v>
      </c>
      <c r="H27" s="20" t="s">
        <v>23</v>
      </c>
      <c r="I27" s="20"/>
      <c r="J27" s="33">
        <f t="shared" si="0"/>
        <v>200</v>
      </c>
      <c r="K27" s="34">
        <f t="shared" si="2"/>
        <v>0</v>
      </c>
      <c r="L27" s="34"/>
      <c r="M27" s="34"/>
      <c r="N27" s="35">
        <v>200</v>
      </c>
      <c r="O27" s="34"/>
      <c r="P27" s="34"/>
    </row>
    <row r="28" s="11" customFormat="1" ht="55" customHeight="1" spans="1:16">
      <c r="A28" s="20">
        <v>18</v>
      </c>
      <c r="B28" s="20" t="s">
        <v>62</v>
      </c>
      <c r="C28" s="20" t="s">
        <v>35</v>
      </c>
      <c r="D28" s="24" t="s">
        <v>26</v>
      </c>
      <c r="E28" s="20">
        <v>200</v>
      </c>
      <c r="F28" s="20" t="s">
        <v>15</v>
      </c>
      <c r="G28" s="20" t="s">
        <v>27</v>
      </c>
      <c r="H28" s="20" t="s">
        <v>23</v>
      </c>
      <c r="I28" s="20"/>
      <c r="J28" s="33">
        <f t="shared" si="0"/>
        <v>200</v>
      </c>
      <c r="K28" s="34">
        <f t="shared" si="2"/>
        <v>0</v>
      </c>
      <c r="L28" s="35"/>
      <c r="M28" s="34"/>
      <c r="N28" s="34">
        <v>200</v>
      </c>
      <c r="O28" s="34"/>
      <c r="P28" s="34"/>
    </row>
    <row r="29" s="11" customFormat="1" ht="88" customHeight="1" spans="1:16">
      <c r="A29" s="20">
        <v>19</v>
      </c>
      <c r="B29" s="20" t="s">
        <v>63</v>
      </c>
      <c r="C29" s="20" t="s">
        <v>35</v>
      </c>
      <c r="D29" s="21" t="s">
        <v>59</v>
      </c>
      <c r="E29" s="20">
        <v>2000</v>
      </c>
      <c r="F29" s="29" t="s">
        <v>29</v>
      </c>
      <c r="G29" s="20" t="s">
        <v>27</v>
      </c>
      <c r="H29" s="20" t="s">
        <v>23</v>
      </c>
      <c r="I29" s="20"/>
      <c r="J29" s="33">
        <f t="shared" si="0"/>
        <v>2000</v>
      </c>
      <c r="K29" s="34">
        <f t="shared" si="2"/>
        <v>197.6</v>
      </c>
      <c r="L29" s="35"/>
      <c r="M29" s="34">
        <v>197.6</v>
      </c>
      <c r="N29" s="34">
        <f>E29-M29</f>
        <v>1802.4</v>
      </c>
      <c r="O29" s="34"/>
      <c r="P29" s="34"/>
    </row>
    <row r="30" s="11" customFormat="1" ht="48" customHeight="1" spans="1:16">
      <c r="A30" s="20" t="s">
        <v>64</v>
      </c>
      <c r="B30" s="20"/>
      <c r="C30" s="23"/>
      <c r="D30" s="24"/>
      <c r="E30" s="20">
        <f>SUM(E4:E29)</f>
        <v>37377</v>
      </c>
      <c r="F30" s="20"/>
      <c r="G30" s="23"/>
      <c r="H30" s="23"/>
      <c r="I30" s="20"/>
      <c r="J30" s="33">
        <f t="shared" si="0"/>
        <v>37377</v>
      </c>
      <c r="K30" s="34">
        <f t="shared" si="2"/>
        <v>13059</v>
      </c>
      <c r="L30" s="39">
        <f>SUM(L4:L29)</f>
        <v>11040</v>
      </c>
      <c r="M30" s="39">
        <f>SUM(M4:M29)</f>
        <v>2019</v>
      </c>
      <c r="N30" s="39">
        <f>SUM(N4:N29)</f>
        <v>18550</v>
      </c>
      <c r="O30" s="39">
        <f>SUM(O4:O29)</f>
        <v>1338</v>
      </c>
      <c r="P30" s="39">
        <f>SUM(P4:P29)</f>
        <v>4430</v>
      </c>
    </row>
    <row r="34" spans="12:12">
      <c r="L34" s="9">
        <f>L30-11040</f>
        <v>0</v>
      </c>
    </row>
  </sheetData>
  <mergeCells count="10">
    <mergeCell ref="A1:B1"/>
    <mergeCell ref="A2:I2"/>
    <mergeCell ref="A30:B30"/>
    <mergeCell ref="A13:A15"/>
    <mergeCell ref="A16:A20"/>
    <mergeCell ref="B13:B15"/>
    <mergeCell ref="B16:B20"/>
    <mergeCell ref="C13:C15"/>
    <mergeCell ref="C16:C17"/>
    <mergeCell ref="C18:C20"/>
  </mergeCells>
  <printOptions horizontalCentered="1"/>
  <pageMargins left="0.590277777777778" right="0.590277777777778" top="1" bottom="0.472222222222222" header="0.5" footer="0.5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C14" sqref="C14"/>
    </sheetView>
  </sheetViews>
  <sheetFormatPr defaultColWidth="9" defaultRowHeight="13.5"/>
  <cols>
    <col min="2" max="2" width="14.25" customWidth="1"/>
  </cols>
  <sheetData>
    <row r="1" spans="2:4">
      <c r="B1" t="s">
        <v>65</v>
      </c>
      <c r="C1">
        <v>147</v>
      </c>
      <c r="D1">
        <v>147</v>
      </c>
    </row>
    <row r="2" ht="18.75" spans="1:4">
      <c r="A2" s="3"/>
      <c r="B2" s="3" t="s">
        <v>66</v>
      </c>
      <c r="C2" s="3">
        <v>28</v>
      </c>
      <c r="D2">
        <v>28</v>
      </c>
    </row>
    <row r="3" ht="18.75" spans="1:4">
      <c r="A3" s="3"/>
      <c r="B3" s="4" t="s">
        <v>67</v>
      </c>
      <c r="C3" s="3">
        <v>136</v>
      </c>
      <c r="D3">
        <v>130</v>
      </c>
    </row>
    <row r="4" ht="18.75" spans="1:4">
      <c r="A4" s="3"/>
      <c r="B4" s="4" t="s">
        <v>68</v>
      </c>
      <c r="C4" s="3">
        <v>243</v>
      </c>
      <c r="D4">
        <v>230</v>
      </c>
    </row>
    <row r="5" s="1" customFormat="1" ht="18.75" spans="1:6">
      <c r="A5" s="5"/>
      <c r="B5" s="6" t="s">
        <v>69</v>
      </c>
      <c r="D5" s="1">
        <v>140</v>
      </c>
      <c r="E5" s="1">
        <v>140</v>
      </c>
      <c r="F5" s="5">
        <v>149</v>
      </c>
    </row>
    <row r="6" s="2" customFormat="1" ht="18.75" spans="1:3">
      <c r="A6" s="7"/>
      <c r="B6" s="8" t="s">
        <v>70</v>
      </c>
      <c r="C6" s="7">
        <v>60</v>
      </c>
    </row>
    <row r="7" ht="18.75" spans="1:3">
      <c r="A7" s="3"/>
      <c r="B7" s="4" t="s">
        <v>71</v>
      </c>
      <c r="C7" s="3">
        <v>103</v>
      </c>
    </row>
    <row r="8" s="1" customFormat="1" ht="18.75" spans="1:6">
      <c r="A8" s="5"/>
      <c r="B8" s="6" t="s">
        <v>72</v>
      </c>
      <c r="E8" s="1">
        <v>169.56</v>
      </c>
      <c r="F8" s="5">
        <v>171</v>
      </c>
    </row>
    <row r="9" ht="18.75" spans="1:4">
      <c r="A9" s="3"/>
      <c r="B9" s="3" t="s">
        <v>73</v>
      </c>
      <c r="C9" s="3">
        <v>76</v>
      </c>
      <c r="D9">
        <v>76</v>
      </c>
    </row>
    <row r="10" ht="18.75" spans="1:4">
      <c r="A10" s="3"/>
      <c r="B10" s="3" t="s">
        <v>74</v>
      </c>
      <c r="C10" s="3">
        <v>120</v>
      </c>
      <c r="D10">
        <v>123.56</v>
      </c>
    </row>
    <row r="11" ht="18.75" spans="1:4">
      <c r="A11" s="3"/>
      <c r="B11" t="s">
        <v>75</v>
      </c>
      <c r="C11" s="3"/>
      <c r="D11">
        <v>46</v>
      </c>
    </row>
    <row r="12" spans="3:9">
      <c r="C12">
        <f>SUM(C1:C10)</f>
        <v>913</v>
      </c>
      <c r="D12">
        <f>SUM(D1:D11)</f>
        <v>920.56</v>
      </c>
      <c r="G12">
        <v>920.56</v>
      </c>
      <c r="I12">
        <v>267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荣耀</cp:lastModifiedBy>
  <dcterms:created xsi:type="dcterms:W3CDTF">2024-02-01T08:36:00Z</dcterms:created>
  <dcterms:modified xsi:type="dcterms:W3CDTF">2024-12-23T06:32:28Z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DC8F12750B894FE9B126E298860D17D3_13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